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ina Qureshi\HR Officer\CTC\AUIC\HMP\Master File\12 June 2025\"/>
    </mc:Choice>
  </mc:AlternateContent>
  <bookViews>
    <workbookView xWindow="0" yWindow="0" windowWidth="28800" windowHeight="12135"/>
  </bookViews>
  <sheets>
    <sheet name="HMP Masterfile " sheetId="5" r:id="rId1"/>
    <sheet name="Separated Staff" sheetId="6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'HMP Masterfile '!$A$2:$AF$128</definedName>
    <definedName name="_xlnm._FilterDatabase" localSheetId="1" hidden="1">'Separated Staff'!$B$2:$N$11</definedName>
    <definedName name="a" localSheetId="0" hidden="1">#REF!</definedName>
    <definedName name="a" hidden="1">#REF!</definedName>
    <definedName name="AA" localSheetId="0">#REF!</definedName>
    <definedName name="AA">#REF!</definedName>
    <definedName name="aaaaa" localSheetId="0">'[1]SCB_HEC-FAD'!#REF!</definedName>
    <definedName name="aaaaa">'[1]SCB_HEC-FAD'!#REF!</definedName>
    <definedName name="Address1" localSheetId="0">'[1]SCB_HEC-FAD'!#REF!</definedName>
    <definedName name="Address1">'[1]SCB_HEC-FAD'!#REF!</definedName>
    <definedName name="Address2" localSheetId="0">'[1]SCB_HEC-FAD'!#REF!</definedName>
    <definedName name="Address2">'[1]SCB_HEC-FAD'!#REF!</definedName>
    <definedName name="Budget" localSheetId="0">#REF!</definedName>
    <definedName name="Budget">#REF!</definedName>
    <definedName name="City" localSheetId="0">'[1]SCB_HEC-FAD'!#REF!</definedName>
    <definedName name="City">'[1]SCB_HEC-FAD'!#REF!</definedName>
    <definedName name="Codes" localSheetId="0">#REF!</definedName>
    <definedName name="Codes">#REF!</definedName>
    <definedName name="_xlnm.Database" localSheetId="0">#N/A</definedName>
    <definedName name="_xlnm.Database" localSheetId="1">#REF!</definedName>
    <definedName name="_xlnm.Database">#REF!</definedName>
    <definedName name="EmpID" localSheetId="0">#REF!</definedName>
    <definedName name="EmpID">#REF!</definedName>
    <definedName name="EndRow" localSheetId="0">'[1]SCB_HEC-FAD'!#REF!</definedName>
    <definedName name="EndRow">'[1]SCB_HEC-FAD'!#REF!</definedName>
    <definedName name="FirstName" localSheetId="0">'[1]SCB_HEC-FAD'!#REF!</definedName>
    <definedName name="FirstName">'[1]SCB_HEC-FAD'!#REF!</definedName>
    <definedName name="kadkh" localSheetId="0">'[1]SCB_HEC-FAD'!#REF!</definedName>
    <definedName name="kadkh">'[1]SCB_HEC-FAD'!#REF!</definedName>
    <definedName name="LastName" localSheetId="0">'[1]SCB_HEC-FAD'!#REF!</definedName>
    <definedName name="LastName">'[1]SCB_HEC-FAD'!#REF!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sheet" localSheetId="0">#REF!</definedName>
    <definedName name="newsheet">#REF!</definedName>
    <definedName name="_xlnm.Print_Area" localSheetId="0">'HMP Masterfile '!$A$1:$AF$42</definedName>
    <definedName name="Priny" localSheetId="0">'[1]SCB_HEC-FAD'!#REF!</definedName>
    <definedName name="Priny">'[1]SCB_HEC-FAD'!#REF!</definedName>
    <definedName name="q" localSheetId="0">'[1]SCB_HEC-FAD'!#REF!</definedName>
    <definedName name="q">'[1]SCB_HEC-FAD'!#REF!</definedName>
    <definedName name="RecNum" localSheetId="0">'[1]SCB_HEC-FAD'!#REF!</definedName>
    <definedName name="RecNum">'[1]SCB_HEC-FAD'!#REF!</definedName>
    <definedName name="RowIndex" localSheetId="0">'[1]SCB_HEC-FAD'!#REF!</definedName>
    <definedName name="RowIndex">'[1]SCB_HEC-FAD'!#REF!</definedName>
    <definedName name="scales" localSheetId="0">#REF!</definedName>
    <definedName name="scales">#REF!</definedName>
    <definedName name="sdkajk" localSheetId="0">#REF!</definedName>
    <definedName name="sdkajk">#REF!</definedName>
    <definedName name="sss" localSheetId="0">#REF!</definedName>
    <definedName name="sss">#REF!</definedName>
    <definedName name="StartRow" localSheetId="0">'[1]SCB_HEC-FAD'!#REF!</definedName>
    <definedName name="StartRow">'[1]SCB_HEC-FAD'!#REF!</definedName>
    <definedName name="State" localSheetId="0">'[1]SCB_HEC-FAD'!#REF!</definedName>
    <definedName name="State">'[1]SCB_HEC-FAD'!#REF!</definedName>
    <definedName name="total_cost" localSheetId="0">#REF!</definedName>
    <definedName name="total_cost">#REF!</definedName>
    <definedName name="total_cost_y1" localSheetId="0">#REF!</definedName>
    <definedName name="total_cost_y1">#REF!</definedName>
  </definedNames>
  <calcPr calcId="162913"/>
</workbook>
</file>

<file path=xl/calcChain.xml><?xml version="1.0" encoding="utf-8"?>
<calcChain xmlns="http://schemas.openxmlformats.org/spreadsheetml/2006/main">
  <c r="X24" i="5" l="1"/>
  <c r="V24" i="5"/>
  <c r="X30" i="5"/>
  <c r="V30" i="5"/>
  <c r="S30" i="5"/>
  <c r="X37" i="5" l="1"/>
  <c r="X38" i="5"/>
  <c r="X39" i="5"/>
  <c r="X40" i="5"/>
  <c r="X41" i="5"/>
  <c r="X42" i="5"/>
  <c r="X5" i="5" l="1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AB6" i="5" l="1"/>
  <c r="S6" i="5"/>
  <c r="S24" i="5" l="1"/>
  <c r="V20" i="5"/>
  <c r="S20" i="5"/>
  <c r="V19" i="5"/>
  <c r="S19" i="5"/>
  <c r="X32" i="5" l="1"/>
  <c r="X33" i="5"/>
  <c r="X34" i="5"/>
  <c r="X35" i="5"/>
  <c r="X36" i="5"/>
  <c r="X31" i="5"/>
  <c r="S29" i="5" l="1"/>
  <c r="S31" i="5"/>
  <c r="S32" i="5"/>
  <c r="S33" i="5"/>
  <c r="S34" i="5"/>
  <c r="S35" i="5"/>
  <c r="S36" i="5"/>
  <c r="S37" i="5"/>
  <c r="S38" i="5"/>
  <c r="S39" i="5"/>
  <c r="S40" i="5"/>
  <c r="S41" i="5"/>
  <c r="S42" i="5"/>
  <c r="V25" i="5" l="1"/>
  <c r="V26" i="5"/>
  <c r="V27" i="5"/>
  <c r="V28" i="5"/>
  <c r="V29" i="5"/>
  <c r="X25" i="5"/>
  <c r="X26" i="5"/>
  <c r="X27" i="5"/>
  <c r="X28" i="5"/>
  <c r="X29" i="5"/>
  <c r="M22" i="6" l="1"/>
  <c r="M20" i="6"/>
  <c r="M21" i="6"/>
  <c r="M18" i="6"/>
  <c r="S22" i="5" l="1"/>
  <c r="V22" i="5"/>
  <c r="S4" i="5" l="1"/>
  <c r="S5" i="5"/>
  <c r="S7" i="5"/>
  <c r="S8" i="5"/>
  <c r="S9" i="5"/>
  <c r="S10" i="5"/>
  <c r="S11" i="5"/>
  <c r="S12" i="5"/>
  <c r="S13" i="5"/>
  <c r="S14" i="5"/>
  <c r="S15" i="5"/>
  <c r="S16" i="5"/>
  <c r="S17" i="5"/>
  <c r="S18" i="5"/>
  <c r="S21" i="5"/>
  <c r="S23" i="5"/>
  <c r="S25" i="5"/>
  <c r="S26" i="5"/>
  <c r="S27" i="5"/>
  <c r="S28" i="5"/>
  <c r="S3" i="5"/>
  <c r="AB3" i="5" l="1"/>
  <c r="V21" i="5"/>
  <c r="AB9" i="5" l="1"/>
  <c r="M11" i="6" l="1"/>
  <c r="M10" i="6"/>
  <c r="M9" i="6"/>
  <c r="M8" i="6"/>
  <c r="M7" i="6"/>
  <c r="M6" i="6"/>
  <c r="M5" i="6"/>
  <c r="M4" i="6"/>
  <c r="M3" i="6"/>
  <c r="V18" i="5" l="1"/>
  <c r="V23" i="5" l="1"/>
  <c r="X4" i="5"/>
  <c r="V5" i="5"/>
  <c r="V8" i="5"/>
  <c r="V4" i="5"/>
  <c r="V7" i="5"/>
  <c r="V11" i="5"/>
  <c r="V10" i="5"/>
  <c r="V12" i="5"/>
  <c r="V13" i="5"/>
  <c r="V14" i="5"/>
  <c r="V15" i="5"/>
  <c r="V16" i="5"/>
  <c r="V17" i="5"/>
  <c r="AB5" i="5" l="1"/>
  <c r="AB8" i="5"/>
  <c r="AB4" i="5"/>
  <c r="AB7" i="5"/>
  <c r="AB11" i="5"/>
  <c r="AB10" i="5"/>
  <c r="AB12" i="5"/>
  <c r="AB13" i="5"/>
  <c r="AB14" i="5"/>
  <c r="AB15" i="5"/>
  <c r="AB23" i="5"/>
  <c r="AB16" i="5"/>
  <c r="AB17" i="5"/>
</calcChain>
</file>

<file path=xl/sharedStrings.xml><?xml version="1.0" encoding="utf-8"?>
<sst xmlns="http://schemas.openxmlformats.org/spreadsheetml/2006/main" count="733" uniqueCount="336">
  <si>
    <t>CNIC</t>
  </si>
  <si>
    <t>Contact Number</t>
  </si>
  <si>
    <t>Designation</t>
  </si>
  <si>
    <t>Bank Name</t>
  </si>
  <si>
    <t>Bank Code</t>
  </si>
  <si>
    <t>Date of Joining</t>
  </si>
  <si>
    <t>Gross Salary</t>
  </si>
  <si>
    <t>Remarks</t>
  </si>
  <si>
    <t>Malik Jaseem Iqbal</t>
  </si>
  <si>
    <t>Factory</t>
  </si>
  <si>
    <t>Ahmed Raza</t>
  </si>
  <si>
    <t>6110136418800014</t>
  </si>
  <si>
    <t>Bank Of Punjab</t>
  </si>
  <si>
    <t>Abdul Saeed</t>
  </si>
  <si>
    <t>00890010049726820015</t>
  </si>
  <si>
    <t>Allied Bank</t>
  </si>
  <si>
    <t>Babar Hussain Shah</t>
  </si>
  <si>
    <t>00890010049658240010</t>
  </si>
  <si>
    <t>Riasat Ali</t>
  </si>
  <si>
    <t>00890010049670590014</t>
  </si>
  <si>
    <t>Butcher Helper</t>
  </si>
  <si>
    <t>Malik Danial Jahangir</t>
  </si>
  <si>
    <t>Butcher</t>
  </si>
  <si>
    <t>Ahsan Ullah</t>
  </si>
  <si>
    <t>Driver</t>
  </si>
  <si>
    <t>10077000061903</t>
  </si>
  <si>
    <t>Cleaner</t>
  </si>
  <si>
    <t>Gardner</t>
  </si>
  <si>
    <t>Aloof Khan</t>
  </si>
  <si>
    <t>Ghulam Noor</t>
  </si>
  <si>
    <t>PK14ABPA0010078171780018</t>
  </si>
  <si>
    <t>Malik Sher Zaman</t>
  </si>
  <si>
    <t>0306-5478479</t>
  </si>
  <si>
    <t>Production Supervisor</t>
  </si>
  <si>
    <t>Paddocks worker</t>
  </si>
  <si>
    <t xml:space="preserve">MCB </t>
  </si>
  <si>
    <t>2 Sep 1962</t>
  </si>
  <si>
    <t>-</t>
  </si>
  <si>
    <t>Ghulam Shabbir</t>
  </si>
  <si>
    <t>0300-8063760</t>
  </si>
  <si>
    <t>1 Jan 1992</t>
  </si>
  <si>
    <t>Chah Qazi Wala, Jaman Shah, Liyyah</t>
  </si>
  <si>
    <t>Zar Dad Khan</t>
  </si>
  <si>
    <t>11 Sep 1989</t>
  </si>
  <si>
    <t>Mehr Shah</t>
  </si>
  <si>
    <t>0307-5195057</t>
  </si>
  <si>
    <t>5 Aug 1988</t>
  </si>
  <si>
    <t>Bhal Syedan, Teh  Fateh Jang, Distt attock</t>
  </si>
  <si>
    <t>Fazal Din</t>
  </si>
  <si>
    <t>10 Jun 1976</t>
  </si>
  <si>
    <t>0301-5261763</t>
  </si>
  <si>
    <t>Muhammad Jehangir</t>
  </si>
  <si>
    <t>1 Dec 1994</t>
  </si>
  <si>
    <t>0303-0578655</t>
  </si>
  <si>
    <t>Fateh Jang</t>
  </si>
  <si>
    <t>0307-5839738</t>
  </si>
  <si>
    <t>Sher Khan</t>
  </si>
  <si>
    <t>1 Jan 1989</t>
  </si>
  <si>
    <t>Atta Muhammad</t>
  </si>
  <si>
    <t>5 Mar 1991</t>
  </si>
  <si>
    <t xml:space="preserve">239 B, TDA, Teh Karror, Distt Liyyah </t>
  </si>
  <si>
    <t>0302-5805743</t>
  </si>
  <si>
    <t>Mohalla Masjid Mian Noor, Fateh Jang, Distt Attock</t>
  </si>
  <si>
    <t>0304-5570132</t>
  </si>
  <si>
    <t>0301-5126736</t>
  </si>
  <si>
    <t>PK25ABPA0010054332310010</t>
  </si>
  <si>
    <t>PK90ABPA0010057579320014</t>
  </si>
  <si>
    <t>PK17MUCB1415449731012864</t>
  </si>
  <si>
    <t>0300-9707084</t>
  </si>
  <si>
    <t>Khania</t>
  </si>
  <si>
    <t>1 Jan 1967</t>
  </si>
  <si>
    <t>Near Carriage Factory, Shahzad Colony Rawalpindi</t>
  </si>
  <si>
    <t>Muhammad Naqash</t>
  </si>
  <si>
    <t>Nisar Ahmed</t>
  </si>
  <si>
    <t>0342-5542507</t>
  </si>
  <si>
    <t>1 Apr 1996</t>
  </si>
  <si>
    <t>Tatar, Afzal Abad, P.O Dub., The and Distt Mansehra</t>
  </si>
  <si>
    <t>Habib Bank</t>
  </si>
  <si>
    <t>0089</t>
  </si>
  <si>
    <t>Safeer Ahmed</t>
  </si>
  <si>
    <t>Nazeer Ahmed</t>
  </si>
  <si>
    <t>00890010119201330012</t>
  </si>
  <si>
    <t>Sher Abbas</t>
  </si>
  <si>
    <t>Baqi Khan</t>
  </si>
  <si>
    <t>0301-5511396</t>
  </si>
  <si>
    <t>16 Jan 1997</t>
  </si>
  <si>
    <t>Dhok Jat, Dher Mond, Teh Talagang, Distt Chakwal</t>
  </si>
  <si>
    <t>03015511396</t>
  </si>
  <si>
    <t>Jazz Cash</t>
  </si>
  <si>
    <t>10 Apr 2001</t>
  </si>
  <si>
    <t>Vill Gharala Khurd, P.O Fateh Jang, Teh Fateh Jang, Distt Attock</t>
  </si>
  <si>
    <t>Niaz Main Shah</t>
  </si>
  <si>
    <t>PK20ABPA0010020248430021</t>
  </si>
  <si>
    <t>0315-3281426</t>
  </si>
  <si>
    <t>Barkat Shah</t>
  </si>
  <si>
    <t>Vill &amp; PO Mamu Danda Tehsil Tal, Distt Hangu</t>
  </si>
  <si>
    <t>Muhammad Ilyas</t>
  </si>
  <si>
    <t>Muhammad Rasool</t>
  </si>
  <si>
    <t>0315-5694538</t>
  </si>
  <si>
    <t>1 Jan 1991</t>
  </si>
  <si>
    <t>Nogram, P.O Battal, Teh and Distt Mansehra</t>
  </si>
  <si>
    <t>PK89ABPA0010069032350010</t>
  </si>
  <si>
    <t>Muhammad Amjad</t>
  </si>
  <si>
    <t>Waris Khan</t>
  </si>
  <si>
    <t>0347-9754580</t>
  </si>
  <si>
    <t>25 Mar 1994</t>
  </si>
  <si>
    <t>Easy Paisa</t>
  </si>
  <si>
    <t>Factory Manager</t>
  </si>
  <si>
    <t>3661391000001222</t>
  </si>
  <si>
    <t>Faysal Bank</t>
  </si>
  <si>
    <t>3661</t>
  </si>
  <si>
    <t>Labour</t>
  </si>
  <si>
    <t>Arshad Mehmood</t>
  </si>
  <si>
    <t>Muhammad Khan</t>
  </si>
  <si>
    <t>2 Aug 1978</t>
  </si>
  <si>
    <t xml:space="preserve">Vill and P.O Jaffar, Teh Fateh Jang, Distt Attock </t>
  </si>
  <si>
    <t>Rub Nawaz</t>
  </si>
  <si>
    <t>0302-7424455</t>
  </si>
  <si>
    <t>11 Aug 1993</t>
  </si>
  <si>
    <t>PK19MUCB1165467081010741</t>
  </si>
  <si>
    <t>Nasir Hussain Haideri H #1039 A-B, Chowk Rashidabad, Khanewal Road, Multan</t>
  </si>
  <si>
    <t xml:space="preserve">Zeeshan Nawaz   </t>
  </si>
  <si>
    <t>PK25ABPA0010049607650015</t>
  </si>
  <si>
    <t>Production Manager</t>
  </si>
  <si>
    <t>Madina Town Talagang, Tehsil &amp; Dsitrict Talagang</t>
  </si>
  <si>
    <t>Project Associate</t>
  </si>
  <si>
    <t>Muhammad Asif</t>
  </si>
  <si>
    <t>Jamal Maila, P.O Sadda, Teh F.R Kurram, Distt Kurram</t>
  </si>
  <si>
    <t>Painter</t>
  </si>
  <si>
    <t>Mehmood Sultan</t>
  </si>
  <si>
    <t>Ghulam Rasool</t>
  </si>
  <si>
    <t>0335-0747268</t>
  </si>
  <si>
    <t>1 Apr 1980</t>
  </si>
  <si>
    <t>Vill Na dP.O Aqil Shah, Teh Shahpur, Distt Sargodha</t>
  </si>
  <si>
    <t>PK23MUCB1473370131001679</t>
  </si>
  <si>
    <t>1858</t>
  </si>
  <si>
    <t>Salman Khan</t>
  </si>
  <si>
    <t>Status</t>
  </si>
  <si>
    <t>Contract Duration</t>
  </si>
  <si>
    <t>Stage</t>
  </si>
  <si>
    <t>Days Left</t>
  </si>
  <si>
    <t>Contract Extension/Expiry (To)</t>
  </si>
  <si>
    <t>Contract Extension (from)</t>
  </si>
  <si>
    <t>Previous Contract Expiry</t>
  </si>
  <si>
    <t>Total Salary</t>
  </si>
  <si>
    <t>DOJ (d-m-y)</t>
  </si>
  <si>
    <t>Account Details</t>
  </si>
  <si>
    <t>DOB</t>
  </si>
  <si>
    <t>Postal Address</t>
  </si>
  <si>
    <t>Supervisor</t>
  </si>
  <si>
    <t>Inusrance</t>
  </si>
  <si>
    <t>District</t>
  </si>
  <si>
    <t>Name</t>
  </si>
  <si>
    <t>Cnic</t>
  </si>
  <si>
    <t>S.No</t>
  </si>
  <si>
    <t>Category</t>
  </si>
  <si>
    <t>Type</t>
  </si>
  <si>
    <t xml:space="preserve">Full time </t>
  </si>
  <si>
    <t>Part time</t>
  </si>
  <si>
    <t>Usama khan</t>
  </si>
  <si>
    <t>Babar Shahzad</t>
  </si>
  <si>
    <t>Muhammad Ijaz</t>
  </si>
  <si>
    <t>Muhammad Banaris</t>
  </si>
  <si>
    <t>Cashier</t>
  </si>
  <si>
    <t>Rider</t>
  </si>
  <si>
    <t>Irfan Farid</t>
  </si>
  <si>
    <t>Malik Jaseem</t>
  </si>
  <si>
    <t>Father's Name</t>
  </si>
  <si>
    <t xml:space="preserve">Email Address 
</t>
  </si>
  <si>
    <t>Meal Allowance</t>
  </si>
  <si>
    <t>Gardner Both Factory and CTC Office</t>
  </si>
  <si>
    <t>Office Associate</t>
  </si>
  <si>
    <t>Accounts Associate</t>
  </si>
  <si>
    <t>Contract extension</t>
  </si>
  <si>
    <t>03 Months</t>
  </si>
  <si>
    <t xml:space="preserve">Days worked </t>
  </si>
  <si>
    <t>Total Payable Salary</t>
  </si>
  <si>
    <t>1200+1200   (2 x Security Guard)</t>
  </si>
  <si>
    <t>HMP Staff Master File</t>
  </si>
  <si>
    <t>Revised Designations</t>
  </si>
  <si>
    <t>Location</t>
  </si>
  <si>
    <t>Insurance</t>
  </si>
  <si>
    <t>Net Salary</t>
  </si>
  <si>
    <t>Muhammad Mohsin</t>
  </si>
  <si>
    <t>HMP - Outlet</t>
  </si>
  <si>
    <t>PWD</t>
  </si>
  <si>
    <t>Nadeem Ahmed</t>
  </si>
  <si>
    <t>Khizar Hayat</t>
  </si>
  <si>
    <t>Ehtisham Shakeel</t>
  </si>
  <si>
    <t>Bahria</t>
  </si>
  <si>
    <t>Naeem Mustafa</t>
  </si>
  <si>
    <t>G-15</t>
  </si>
  <si>
    <t>Bakht Biland</t>
  </si>
  <si>
    <t>HMP- Factory</t>
  </si>
  <si>
    <t>He will join from 01-July-2024</t>
  </si>
  <si>
    <t>Hussain Ahmed</t>
  </si>
  <si>
    <t>Farm Health Manager</t>
  </si>
  <si>
    <t>Health &amp; Safety Manager</t>
  </si>
  <si>
    <t>HMP - Farm</t>
  </si>
  <si>
    <t>Muhammad Talha</t>
  </si>
  <si>
    <t>Asst Farm Health Manager</t>
  </si>
  <si>
    <t>Asst Health &amp; Safety Manager</t>
  </si>
  <si>
    <t>12 days salary will be payable as per DOJ</t>
  </si>
  <si>
    <t>Babar Khan</t>
  </si>
  <si>
    <t xml:space="preserve">Gardner </t>
  </si>
  <si>
    <t>Probation Contract</t>
  </si>
  <si>
    <t>1 Year</t>
  </si>
  <si>
    <t>Regular Contract</t>
  </si>
  <si>
    <t>Veterinary Doctor</t>
  </si>
  <si>
    <t>Project Officer</t>
  </si>
  <si>
    <t>Zeeshan Nawaz</t>
  </si>
  <si>
    <t>Farm Supervisor</t>
  </si>
  <si>
    <t>Muhammad Haseeb Qamar</t>
  </si>
  <si>
    <t>Khuzaima</t>
  </si>
  <si>
    <t>Veterinary Assistant</t>
  </si>
  <si>
    <t>Dhak Khana, Khas Chak Number 126 S Tehsil Salanwali</t>
  </si>
  <si>
    <t>0321-4129329</t>
  </si>
  <si>
    <t>Abdul Rasheed</t>
  </si>
  <si>
    <t>NA</t>
  </si>
  <si>
    <t>Waseem Saleem</t>
  </si>
  <si>
    <t>Mudassir Kaleem</t>
  </si>
  <si>
    <t>Manager Sales &amp; Operations</t>
  </si>
  <si>
    <t>Islamabad</t>
  </si>
  <si>
    <t>Kaleem Iqbal</t>
  </si>
  <si>
    <t>House no 338,street No 16, Airport Housing Society, Rawalpindi</t>
  </si>
  <si>
    <t>0336-5356089</t>
  </si>
  <si>
    <t>mudassir.kaleem@hilalmeat.com</t>
  </si>
  <si>
    <t>0678268001</t>
  </si>
  <si>
    <t xml:space="preserve">Dubai Islamic </t>
  </si>
  <si>
    <t>Abdul Ghaffar</t>
  </si>
  <si>
    <t>Abdul Razzaq</t>
  </si>
  <si>
    <t>0308-5233641</t>
  </si>
  <si>
    <t xml:space="preserve">Vill and P.O Gulial, Teh Fateh Jang, Distt Attock </t>
  </si>
  <si>
    <t>PK96AIIN0000102622039019</t>
  </si>
  <si>
    <t>Farm</t>
  </si>
  <si>
    <t>Albaraka</t>
  </si>
  <si>
    <t>No Insurance as he is above 60.</t>
  </si>
  <si>
    <t>dr.zeeshannawaz@hilalmeat.com</t>
  </si>
  <si>
    <t>malik.jaseemiqbal@hilalmeat.com</t>
  </si>
  <si>
    <t xml:space="preserve">Muhammad Ikram </t>
  </si>
  <si>
    <t>Muhammad Bilal</t>
  </si>
  <si>
    <t>Ali Nawaz</t>
  </si>
  <si>
    <t>Junaid Iqbal</t>
  </si>
  <si>
    <t>F-7</t>
  </si>
  <si>
    <t>Salary will be hold</t>
  </si>
  <si>
    <t>LWD March 09, 2025</t>
  </si>
  <si>
    <t>Left LWD 18 Mar 25</t>
  </si>
  <si>
    <t>Danish Nazeer</t>
  </si>
  <si>
    <t>Zahir Hussain Shah</t>
  </si>
  <si>
    <t>Mushtaq Hussain Shah</t>
  </si>
  <si>
    <t>0303-5006128</t>
  </si>
  <si>
    <t>Muhammad Ikram</t>
  </si>
  <si>
    <t>Muhammad Fareed</t>
  </si>
  <si>
    <t>Outlet</t>
  </si>
  <si>
    <t>Supervisor/ Cashier</t>
  </si>
  <si>
    <t>Javed Iqbal</t>
  </si>
  <si>
    <t>Rab Nawaz</t>
  </si>
  <si>
    <t>Maqsood Ahmed</t>
  </si>
  <si>
    <t>Abid Nawaz</t>
  </si>
  <si>
    <t>Naseer Anjum</t>
  </si>
  <si>
    <t>Muhammad Basheer</t>
  </si>
  <si>
    <t>Dawood Maqsood</t>
  </si>
  <si>
    <t>Asad Nawaz</t>
  </si>
  <si>
    <t>Akhter Nawaz</t>
  </si>
  <si>
    <t>Zain Iqbal</t>
  </si>
  <si>
    <t>Anjum Iqbal</t>
  </si>
  <si>
    <t>H No 65 Road view Housing Rawalpindi</t>
  </si>
  <si>
    <t>Tarnol Islamabad</t>
  </si>
  <si>
    <t>Nawa Shehar Abbotabad</t>
  </si>
  <si>
    <t>I 10/ 2, Islamabad</t>
  </si>
  <si>
    <t>Paramount Arcade, Flat No 409, G 15 Markaz, Islamabad</t>
  </si>
  <si>
    <t>Street 11, House 14 Dhok Hassu Rawalpindi</t>
  </si>
  <si>
    <t>House E 146, Feroze Line, Rawalpindi</t>
  </si>
  <si>
    <t>Street 11, House 15 Dhok Hassu Rawalpindi</t>
  </si>
  <si>
    <t xml:space="preserve">HMP Staff Details </t>
  </si>
  <si>
    <t>Usama Khan</t>
  </si>
  <si>
    <t>Munsif khan</t>
  </si>
  <si>
    <t>District Tehsil Abbotababd Mughala Gulaga Dari</t>
  </si>
  <si>
    <t>Muhammd Zaki Qureshi</t>
  </si>
  <si>
    <t>Muhammad Naqi Qureshi</t>
  </si>
  <si>
    <t>0332-5135062</t>
  </si>
  <si>
    <t>0312-5889640</t>
  </si>
  <si>
    <t>malikasad9640@gmail.com</t>
  </si>
  <si>
    <t>0313-5990518</t>
  </si>
  <si>
    <t>an6629341@gmail.com</t>
  </si>
  <si>
    <t>0340-6085238</t>
  </si>
  <si>
    <t>0346-0689977</t>
  </si>
  <si>
    <t>0342-9700137</t>
  </si>
  <si>
    <t>0010077980568503</t>
  </si>
  <si>
    <t>0346-5092005</t>
  </si>
  <si>
    <t>zainiqbal122@gmail.com</t>
  </si>
  <si>
    <t>House No 2 B, Muhallah Fazal ul Haq Dheri Hasaanabad Rawalpindi</t>
  </si>
  <si>
    <t>Salary Status for May 2025</t>
  </si>
  <si>
    <t>Left LWD May 01, 2025</t>
  </si>
  <si>
    <t>Yasin Abbas</t>
  </si>
  <si>
    <t>Shafqat Hussain Shah</t>
  </si>
  <si>
    <t>Muhammad Tahir</t>
  </si>
  <si>
    <t>Mangal Khan</t>
  </si>
  <si>
    <t>Abdul Shakoor</t>
  </si>
  <si>
    <t>Sheikh Irfan Amed</t>
  </si>
  <si>
    <t>Production Head</t>
  </si>
  <si>
    <t>Sheikh Riaz Ahmed</t>
  </si>
  <si>
    <t>House No F/135, Street 9, Lunda Bazar, Rawalpindi</t>
  </si>
  <si>
    <t>0315-5254837</t>
  </si>
  <si>
    <t>irfan@hilalmeat.com</t>
  </si>
  <si>
    <t>05581008764170</t>
  </si>
  <si>
    <t>Bank Alfalah</t>
  </si>
  <si>
    <t>Nasar Ahmad</t>
  </si>
  <si>
    <t>Malokra, Ogi, Mansehra</t>
  </si>
  <si>
    <t>0347-9903263</t>
  </si>
  <si>
    <t>Muhammad Jabir Qureshi</t>
  </si>
  <si>
    <t>0370-9714680</t>
  </si>
  <si>
    <t>Meal/ Other Allowance</t>
  </si>
  <si>
    <t>0316-5453198</t>
  </si>
  <si>
    <t>PK06SONE0506330001104671</t>
  </si>
  <si>
    <t>Soneri Bank</t>
  </si>
  <si>
    <t>30001102822</t>
  </si>
  <si>
    <t>PK48SONE0506330001120405</t>
  </si>
  <si>
    <t>0333-6522986</t>
  </si>
  <si>
    <t>678582001</t>
  </si>
  <si>
    <t>0010102068290020</t>
  </si>
  <si>
    <t xml:space="preserve">03035516514
</t>
  </si>
  <si>
    <t>22737981222903</t>
  </si>
  <si>
    <t>PK38HABB0023287901465403</t>
  </si>
  <si>
    <t>03479903263.</t>
  </si>
  <si>
    <t>07 Months</t>
  </si>
  <si>
    <t>Hayat Rehman</t>
  </si>
  <si>
    <t>Abdul Bar Khan</t>
  </si>
  <si>
    <t>0331-9199302</t>
  </si>
  <si>
    <t>Bagtoo, P.O Hangu, Teh and Distt Hangu</t>
  </si>
  <si>
    <t>PK93ABPA0010078088190010</t>
  </si>
  <si>
    <t>0325-9059775</t>
  </si>
  <si>
    <t>20 Dec 2003</t>
  </si>
  <si>
    <t>00100145970440019</t>
  </si>
  <si>
    <t>Staff absent from May 23, 2025 due to medical reason</t>
  </si>
  <si>
    <t>PK75ABPA0010095233510015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</si>
</sst>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-* #,##0_-;\-* #,##0_-;_-* &quot;-&quot;_-;_-@_-"/>
    <numFmt numFmtId="167" formatCode="_-* #,##0.00_-;\-* #,##0.00_-;_-* &quot;-&quot;??_-;_-@_-"/>
    <numFmt numFmtId="168" formatCode="[$-409]d\-mmm\-yy;@"/>
    <numFmt numFmtId="169" formatCode="0_);\(0\)"/>
    <numFmt numFmtId="170" formatCode="[$-409]dd\-mmm\-yy;@"/>
    <numFmt numFmtId="171" formatCode="[$-409]d\-mmm\-yyyy;@"/>
    <numFmt numFmtId="172" formatCode="[$-F800]dddd\,\ mmmm\ dd\,\ yyyy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2"/>
      <color rgb="FF9C0006"/>
      <name val="Calibri"/>
      <family val="2"/>
      <scheme val="minor"/>
    </font>
    <font>
      <sz val="12"/>
      <color rgb="FF9C0006"/>
      <name val="Calibri"/>
      <family val="2"/>
      <charset val="204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Times New Roman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rgb="FF006100"/>
      <name val="Calibri"/>
      <family val="2"/>
      <scheme val="minor"/>
    </font>
    <font>
      <sz val="12"/>
      <color rgb="FF006100"/>
      <name val="Calibri"/>
      <family val="2"/>
    </font>
    <font>
      <sz val="12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theme="10"/>
      <name val="MS Sans Serif"/>
      <family val="2"/>
    </font>
    <font>
      <u/>
      <sz val="11.75"/>
      <color theme="10"/>
      <name val="Calibri"/>
      <family val="2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Times New Roman"/>
      <family val="2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name val="Calibri"/>
      <family val="2"/>
    </font>
    <font>
      <sz val="10"/>
      <name val="Verdana"/>
      <family val="2"/>
    </font>
    <font>
      <sz val="11"/>
      <color theme="1"/>
      <name val="Book Antiqua"/>
      <family val="2"/>
    </font>
    <font>
      <sz val="12"/>
      <color indexed="8"/>
      <name val="Times New Roman"/>
      <family val="2"/>
    </font>
    <font>
      <sz val="12"/>
      <color theme="1"/>
      <name val="Book Antiqua"/>
      <family val="2"/>
    </font>
    <font>
      <sz val="11"/>
      <color theme="1"/>
      <name val="Calibri"/>
      <family val="2"/>
      <charset val="178"/>
      <scheme val="minor"/>
    </font>
    <font>
      <b/>
      <sz val="10"/>
      <color indexed="23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color rgb="FF000000"/>
      <name val="Book Antiqua"/>
      <family val="1"/>
    </font>
    <font>
      <b/>
      <u/>
      <sz val="22"/>
      <color theme="1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u/>
      <sz val="12"/>
      <color theme="10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Book Antiqua"/>
      <family val="1"/>
    </font>
    <font>
      <b/>
      <sz val="10"/>
      <color theme="1"/>
      <name val="Calibri"/>
      <family val="2"/>
      <scheme val="minor"/>
    </font>
    <font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E4F9E4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8E6C9"/>
      </left>
      <right style="thin">
        <color rgb="FFC8E6C9"/>
      </right>
      <top style="thin">
        <color rgb="FFC8E6C9"/>
      </top>
      <bottom style="thin">
        <color rgb="FFC8E6C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7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1" applyNumberFormat="0" applyAlignment="0" applyProtection="0"/>
    <xf numFmtId="0" fontId="7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13" fillId="2" borderId="0">
      <protection locked="0"/>
    </xf>
    <xf numFmtId="0" fontId="12" fillId="2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0" borderId="2" applyNumberFormat="0" applyFill="0" applyAlignment="0" applyProtection="0"/>
    <xf numFmtId="0" fontId="23" fillId="4" borderId="0" applyNumberFormat="0" applyBorder="0" applyAlignment="0" applyProtection="0"/>
    <xf numFmtId="0" fontId="24" fillId="0" borderId="0"/>
    <xf numFmtId="0" fontId="1" fillId="0" borderId="0"/>
    <xf numFmtId="0" fontId="25" fillId="0" borderId="0">
      <alignment vertical="center"/>
    </xf>
    <xf numFmtId="0" fontId="1" fillId="0" borderId="0"/>
    <xf numFmtId="0" fontId="10" fillId="0" borderId="0">
      <alignment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1" fillId="0" borderId="0"/>
    <xf numFmtId="0" fontId="24" fillId="0" borderId="0"/>
    <xf numFmtId="0" fontId="1" fillId="0" borderId="0"/>
    <xf numFmtId="0" fontId="2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27" fillId="0" borderId="0">
      <protection locked="0"/>
    </xf>
    <xf numFmtId="0" fontId="1" fillId="0" borderId="0"/>
    <xf numFmtId="0" fontId="9" fillId="0" borderId="0"/>
    <xf numFmtId="0" fontId="24" fillId="0" borderId="0"/>
    <xf numFmtId="0" fontId="10" fillId="0" borderId="0"/>
    <xf numFmtId="0" fontId="9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4" fillId="0" borderId="0"/>
    <xf numFmtId="0" fontId="25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9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30" fillId="0" borderId="0"/>
    <xf numFmtId="0" fontId="30" fillId="0" borderId="0"/>
    <xf numFmtId="0" fontId="9" fillId="0" borderId="0"/>
    <xf numFmtId="0" fontId="28" fillId="0" borderId="0"/>
    <xf numFmtId="0" fontId="31" fillId="0" borderId="0"/>
    <xf numFmtId="0" fontId="29" fillId="0" borderId="0">
      <alignment vertical="center"/>
    </xf>
    <xf numFmtId="0" fontId="9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2" fillId="0" borderId="0"/>
    <xf numFmtId="0" fontId="28" fillId="0" borderId="0"/>
    <xf numFmtId="0" fontId="1" fillId="0" borderId="0"/>
    <xf numFmtId="0" fontId="32" fillId="0" borderId="0"/>
    <xf numFmtId="0" fontId="28" fillId="0" borderId="0"/>
    <xf numFmtId="0" fontId="9" fillId="0" borderId="0"/>
    <xf numFmtId="0" fontId="1" fillId="0" borderId="0"/>
    <xf numFmtId="0" fontId="27" fillId="0" borderId="0"/>
    <xf numFmtId="0" fontId="33" fillId="0" borderId="0"/>
    <xf numFmtId="0" fontId="31" fillId="0" borderId="0"/>
    <xf numFmtId="0" fontId="9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9" fillId="0" borderId="0"/>
    <xf numFmtId="0" fontId="29" fillId="0" borderId="0">
      <alignment vertical="center"/>
    </xf>
    <xf numFmtId="0" fontId="1" fillId="0" borderId="0"/>
    <xf numFmtId="0" fontId="1" fillId="0" borderId="0"/>
    <xf numFmtId="0" fontId="28" fillId="0" borderId="0"/>
    <xf numFmtId="0" fontId="3" fillId="0" borderId="0">
      <alignment vertical="center"/>
    </xf>
    <xf numFmtId="0" fontId="1" fillId="0" borderId="0"/>
    <xf numFmtId="0" fontId="1" fillId="0" borderId="0"/>
    <xf numFmtId="0" fontId="10" fillId="0" borderId="0"/>
    <xf numFmtId="0" fontId="1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8" borderId="4" applyNumberFormat="0" applyFont="0" applyAlignment="0" applyProtection="0"/>
    <xf numFmtId="0" fontId="9" fillId="8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9" borderId="6" applyNumberFormat="0" applyProtection="0">
      <alignment horizontal="left"/>
    </xf>
    <xf numFmtId="0" fontId="36" fillId="0" borderId="0"/>
    <xf numFmtId="0" fontId="15" fillId="0" borderId="0" applyNumberFormat="0" applyFill="0" applyBorder="0" applyAlignment="0" applyProtection="0"/>
  </cellStyleXfs>
  <cellXfs count="140">
    <xf numFmtId="0" fontId="0" fillId="0" borderId="0" xfId="0"/>
    <xf numFmtId="0" fontId="37" fillId="0" borderId="0" xfId="0" applyFont="1"/>
    <xf numFmtId="0" fontId="0" fillId="0" borderId="0" xfId="0" applyFill="1"/>
    <xf numFmtId="0" fontId="39" fillId="0" borderId="0" xfId="0" applyFont="1" applyFill="1"/>
    <xf numFmtId="0" fontId="39" fillId="0" borderId="5" xfId="0" applyFont="1" applyFill="1" applyBorder="1" applyAlignment="1">
      <alignment horizontal="left" vertical="center"/>
    </xf>
    <xf numFmtId="0" fontId="38" fillId="0" borderId="5" xfId="1" applyNumberFormat="1" applyFont="1" applyFill="1" applyBorder="1" applyAlignment="1">
      <alignment horizontal="left" vertical="center"/>
    </xf>
    <xf numFmtId="0" fontId="38" fillId="0" borderId="5" xfId="1" applyNumberFormat="1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39" fillId="0" borderId="0" xfId="0" applyFont="1"/>
    <xf numFmtId="0" fontId="39" fillId="10" borderId="0" xfId="0" applyFont="1" applyFill="1"/>
    <xf numFmtId="2" fontId="44" fillId="0" borderId="5" xfId="0" applyNumberFormat="1" applyFont="1" applyFill="1" applyBorder="1" applyAlignment="1">
      <alignment vertical="center"/>
    </xf>
    <xf numFmtId="0" fontId="44" fillId="0" borderId="5" xfId="0" applyFont="1" applyFill="1" applyBorder="1" applyAlignment="1">
      <alignment horizontal="center" vertical="center"/>
    </xf>
    <xf numFmtId="0" fontId="39" fillId="15" borderId="0" xfId="0" applyFont="1" applyFill="1"/>
    <xf numFmtId="49" fontId="41" fillId="16" borderId="5" xfId="16" applyNumberFormat="1" applyFont="1" applyFill="1" applyBorder="1" applyAlignment="1">
      <alignment horizontal="left" vertical="center" wrapText="1"/>
    </xf>
    <xf numFmtId="49" fontId="41" fillId="17" borderId="5" xfId="16" applyNumberFormat="1" applyFont="1" applyFill="1" applyBorder="1" applyAlignment="1">
      <alignment horizontal="left" vertical="center" wrapText="1"/>
    </xf>
    <xf numFmtId="168" fontId="40" fillId="0" borderId="5" xfId="0" applyNumberFormat="1" applyFont="1" applyFill="1" applyBorder="1" applyAlignment="1">
      <alignment horizontal="left" vertical="center" wrapText="1"/>
    </xf>
    <xf numFmtId="171" fontId="44" fillId="0" borderId="5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/>
    </xf>
    <xf numFmtId="1" fontId="43" fillId="0" borderId="5" xfId="0" applyNumberFormat="1" applyFont="1" applyFill="1" applyBorder="1" applyAlignment="1">
      <alignment horizontal="center" vertical="center"/>
    </xf>
    <xf numFmtId="2" fontId="43" fillId="0" borderId="5" xfId="0" applyNumberFormat="1" applyFont="1" applyFill="1" applyBorder="1" applyAlignment="1">
      <alignment vertical="center"/>
    </xf>
    <xf numFmtId="164" fontId="44" fillId="0" borderId="5" xfId="16" applyNumberFormat="1" applyFont="1" applyFill="1" applyBorder="1" applyAlignment="1">
      <alignment horizontal="center" vertical="center"/>
    </xf>
    <xf numFmtId="164" fontId="44" fillId="0" borderId="5" xfId="16" applyNumberFormat="1" applyFont="1" applyFill="1" applyBorder="1" applyAlignment="1">
      <alignment vertical="center"/>
    </xf>
    <xf numFmtId="164" fontId="45" fillId="0" borderId="5" xfId="0" applyNumberFormat="1" applyFont="1" applyFill="1" applyBorder="1" applyAlignment="1">
      <alignment vertical="center"/>
    </xf>
    <xf numFmtId="0" fontId="45" fillId="0" borderId="5" xfId="0" applyFont="1" applyFill="1" applyBorder="1"/>
    <xf numFmtId="0" fontId="44" fillId="0" borderId="5" xfId="0" applyFont="1" applyFill="1" applyBorder="1" applyAlignment="1">
      <alignment vertical="center"/>
    </xf>
    <xf numFmtId="1" fontId="44" fillId="0" borderId="5" xfId="0" applyNumberFormat="1" applyFont="1" applyFill="1" applyBorder="1" applyAlignment="1">
      <alignment horizontal="center" vertical="center"/>
    </xf>
    <xf numFmtId="164" fontId="45" fillId="0" borderId="5" xfId="16" applyNumberFormat="1" applyFont="1" applyFill="1" applyBorder="1" applyAlignment="1">
      <alignment vertical="center"/>
    </xf>
    <xf numFmtId="0" fontId="46" fillId="0" borderId="5" xfId="0" applyFont="1" applyFill="1" applyBorder="1"/>
    <xf numFmtId="0" fontId="39" fillId="18" borderId="0" xfId="0" applyFont="1" applyFill="1"/>
    <xf numFmtId="1" fontId="39" fillId="19" borderId="5" xfId="1" applyNumberFormat="1" applyFont="1" applyFill="1" applyBorder="1" applyAlignment="1">
      <alignment horizontal="left" vertical="center"/>
    </xf>
    <xf numFmtId="169" fontId="39" fillId="0" borderId="5" xfId="0" applyNumberFormat="1" applyFont="1" applyFill="1" applyBorder="1" applyAlignment="1">
      <alignment horizontal="left" vertical="center"/>
    </xf>
    <xf numFmtId="168" fontId="39" fillId="0" borderId="5" xfId="0" applyNumberFormat="1" applyFont="1" applyFill="1" applyBorder="1" applyAlignment="1">
      <alignment horizontal="left" vertical="center"/>
    </xf>
    <xf numFmtId="164" fontId="39" fillId="0" borderId="5" xfId="1" applyNumberFormat="1" applyFont="1" applyFill="1" applyBorder="1" applyAlignment="1">
      <alignment horizontal="left" vertical="center"/>
    </xf>
    <xf numFmtId="170" fontId="39" fillId="0" borderId="5" xfId="1" applyNumberFormat="1" applyFont="1" applyFill="1" applyBorder="1" applyAlignment="1">
      <alignment horizontal="left" vertical="center"/>
    </xf>
    <xf numFmtId="168" fontId="39" fillId="0" borderId="5" xfId="1" applyNumberFormat="1" applyFont="1" applyFill="1" applyBorder="1" applyAlignment="1">
      <alignment horizontal="left" vertical="center"/>
    </xf>
    <xf numFmtId="0" fontId="39" fillId="0" borderId="5" xfId="1" applyNumberFormat="1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left" vertical="center" wrapText="1"/>
    </xf>
    <xf numFmtId="168" fontId="39" fillId="19" borderId="5" xfId="0" applyNumberFormat="1" applyFont="1" applyFill="1" applyBorder="1" applyAlignment="1">
      <alignment horizontal="left" vertical="center"/>
    </xf>
    <xf numFmtId="0" fontId="40" fillId="19" borderId="5" xfId="0" applyFont="1" applyFill="1" applyBorder="1" applyAlignment="1">
      <alignment horizontal="left" vertical="center" wrapText="1"/>
    </xf>
    <xf numFmtId="0" fontId="39" fillId="15" borderId="5" xfId="0" applyFont="1" applyFill="1" applyBorder="1" applyAlignment="1">
      <alignment horizontal="left" vertical="center"/>
    </xf>
    <xf numFmtId="0" fontId="40" fillId="15" borderId="5" xfId="0" applyFont="1" applyFill="1" applyBorder="1" applyAlignment="1">
      <alignment horizontal="left" vertical="center" wrapText="1"/>
    </xf>
    <xf numFmtId="168" fontId="40" fillId="15" borderId="5" xfId="0" applyNumberFormat="1" applyFont="1" applyFill="1" applyBorder="1" applyAlignment="1">
      <alignment horizontal="left" vertical="center" wrapText="1"/>
    </xf>
    <xf numFmtId="164" fontId="39" fillId="15" borderId="5" xfId="1" applyNumberFormat="1" applyFont="1" applyFill="1" applyBorder="1" applyAlignment="1">
      <alignment horizontal="left" vertical="center"/>
    </xf>
    <xf numFmtId="170" fontId="39" fillId="15" borderId="5" xfId="1" applyNumberFormat="1" applyFont="1" applyFill="1" applyBorder="1" applyAlignment="1">
      <alignment horizontal="left" vertical="center"/>
    </xf>
    <xf numFmtId="0" fontId="39" fillId="15" borderId="5" xfId="1" applyNumberFormat="1" applyFont="1" applyFill="1" applyBorder="1" applyAlignment="1">
      <alignment horizontal="left" vertical="center"/>
    </xf>
    <xf numFmtId="0" fontId="38" fillId="15" borderId="5" xfId="0" applyFont="1" applyFill="1" applyBorder="1" applyAlignment="1">
      <alignment horizontal="left" vertical="center" wrapText="1"/>
    </xf>
    <xf numFmtId="164" fontId="40" fillId="15" borderId="5" xfId="1" applyNumberFormat="1" applyFont="1" applyFill="1" applyBorder="1" applyAlignment="1">
      <alignment horizontal="right" vertical="center" wrapText="1"/>
    </xf>
    <xf numFmtId="1" fontId="39" fillId="0" borderId="5" xfId="0" quotePrefix="1" applyNumberFormat="1" applyFont="1" applyFill="1" applyBorder="1" applyAlignment="1">
      <alignment horizontal="left" vertical="center"/>
    </xf>
    <xf numFmtId="0" fontId="48" fillId="15" borderId="5" xfId="37" applyFont="1" applyFill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/>
    </xf>
    <xf numFmtId="49" fontId="41" fillId="11" borderId="5" xfId="16" applyNumberFormat="1" applyFont="1" applyFill="1" applyBorder="1" applyAlignment="1">
      <alignment horizontal="left" vertical="center" wrapText="1"/>
    </xf>
    <xf numFmtId="164" fontId="41" fillId="17" borderId="5" xfId="1" applyNumberFormat="1" applyFont="1" applyFill="1" applyBorder="1" applyAlignment="1">
      <alignment horizontal="left" vertical="center" wrapText="1"/>
    </xf>
    <xf numFmtId="168" fontId="41" fillId="13" borderId="5" xfId="0" applyNumberFormat="1" applyFont="1" applyFill="1" applyBorder="1" applyAlignment="1">
      <alignment horizontal="left" vertical="center" wrapText="1"/>
    </xf>
    <xf numFmtId="0" fontId="41" fillId="12" borderId="5" xfId="0" applyFont="1" applyFill="1" applyBorder="1" applyAlignment="1">
      <alignment horizontal="left" vertical="center" wrapText="1"/>
    </xf>
    <xf numFmtId="0" fontId="41" fillId="14" borderId="5" xfId="0" applyFont="1" applyFill="1" applyBorder="1" applyAlignment="1">
      <alignment horizontal="left" vertical="center" wrapText="1"/>
    </xf>
    <xf numFmtId="0" fontId="41" fillId="11" borderId="5" xfId="0" applyFont="1" applyFill="1" applyBorder="1" applyAlignment="1">
      <alignment horizontal="left" vertical="center" wrapText="1"/>
    </xf>
    <xf numFmtId="1" fontId="41" fillId="11" borderId="5" xfId="0" applyNumberFormat="1" applyFont="1" applyFill="1" applyBorder="1" applyAlignment="1">
      <alignment horizontal="left" vertical="center" wrapText="1"/>
    </xf>
    <xf numFmtId="1" fontId="39" fillId="15" borderId="5" xfId="0" quotePrefix="1" applyNumberFormat="1" applyFont="1" applyFill="1" applyBorder="1" applyAlignment="1">
      <alignment horizontal="left" vertical="center"/>
    </xf>
    <xf numFmtId="1" fontId="0" fillId="0" borderId="0" xfId="0" applyNumberFormat="1"/>
    <xf numFmtId="0" fontId="41" fillId="11" borderId="5" xfId="0" applyFont="1" applyFill="1" applyBorder="1" applyAlignment="1">
      <alignment horizontal="right" vertical="center" wrapText="1"/>
    </xf>
    <xf numFmtId="164" fontId="40" fillId="0" borderId="5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" fontId="39" fillId="20" borderId="5" xfId="0" quotePrefix="1" applyNumberFormat="1" applyFont="1" applyFill="1" applyBorder="1" applyAlignment="1">
      <alignment horizontal="left" vertical="center"/>
    </xf>
    <xf numFmtId="15" fontId="39" fillId="20" borderId="5" xfId="0" applyNumberFormat="1" applyFont="1" applyFill="1" applyBorder="1" applyAlignment="1">
      <alignment horizontal="left" vertical="center"/>
    </xf>
    <xf numFmtId="0" fontId="39" fillId="20" borderId="5" xfId="1" applyNumberFormat="1" applyFont="1" applyFill="1" applyBorder="1" applyAlignment="1">
      <alignment horizontal="left" vertical="center"/>
    </xf>
    <xf numFmtId="0" fontId="15" fillId="0" borderId="5" xfId="216" applyFill="1" applyBorder="1" applyAlignment="1">
      <alignment horizontal="left" vertical="center" wrapText="1"/>
    </xf>
    <xf numFmtId="2" fontId="39" fillId="20" borderId="5" xfId="0" applyNumberFormat="1" applyFont="1" applyFill="1" applyBorder="1" applyAlignment="1">
      <alignment horizontal="left" vertical="center"/>
    </xf>
    <xf numFmtId="15" fontId="39" fillId="19" borderId="5" xfId="0" applyNumberFormat="1" applyFont="1" applyFill="1" applyBorder="1" applyAlignment="1">
      <alignment horizontal="left" vertical="center"/>
    </xf>
    <xf numFmtId="2" fontId="39" fillId="19" borderId="5" xfId="0" applyNumberFormat="1" applyFont="1" applyFill="1" applyBorder="1" applyAlignment="1">
      <alignment horizontal="left" vertical="center"/>
    </xf>
    <xf numFmtId="164" fontId="39" fillId="19" borderId="5" xfId="1" applyNumberFormat="1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39" fillId="15" borderId="5" xfId="1" applyNumberFormat="1" applyFont="1" applyFill="1" applyBorder="1" applyAlignment="1">
      <alignment vertical="center" wrapText="1"/>
    </xf>
    <xf numFmtId="164" fontId="39" fillId="20" borderId="5" xfId="1" applyNumberFormat="1" applyFont="1" applyFill="1" applyBorder="1" applyAlignment="1">
      <alignment horizontal="left" vertical="center"/>
    </xf>
    <xf numFmtId="15" fontId="39" fillId="15" borderId="5" xfId="0" applyNumberFormat="1" applyFont="1" applyFill="1" applyBorder="1" applyAlignment="1">
      <alignment horizontal="left" vertical="center"/>
    </xf>
    <xf numFmtId="2" fontId="39" fillId="15" borderId="5" xfId="0" applyNumberFormat="1" applyFont="1" applyFill="1" applyBorder="1" applyAlignment="1">
      <alignment horizontal="left" vertical="center"/>
    </xf>
    <xf numFmtId="1" fontId="39" fillId="20" borderId="5" xfId="0" applyNumberFormat="1" applyFont="1" applyFill="1" applyBorder="1" applyAlignment="1">
      <alignment horizontal="left" vertical="center"/>
    </xf>
    <xf numFmtId="168" fontId="40" fillId="20" borderId="5" xfId="0" applyNumberFormat="1" applyFont="1" applyFill="1" applyBorder="1" applyAlignment="1">
      <alignment horizontal="left" vertical="center" wrapText="1"/>
    </xf>
    <xf numFmtId="1" fontId="15" fillId="20" borderId="5" xfId="216" quotePrefix="1" applyNumberFormat="1" applyFill="1" applyBorder="1" applyAlignment="1">
      <alignment horizontal="left" vertical="center"/>
    </xf>
    <xf numFmtId="169" fontId="39" fillId="19" borderId="5" xfId="0" applyNumberFormat="1" applyFont="1" applyFill="1" applyBorder="1" applyAlignment="1">
      <alignment horizontal="left" vertical="center"/>
    </xf>
    <xf numFmtId="1" fontId="39" fillId="19" borderId="5" xfId="0" quotePrefix="1" applyNumberFormat="1" applyFont="1" applyFill="1" applyBorder="1" applyAlignment="1">
      <alignment horizontal="left" vertical="center"/>
    </xf>
    <xf numFmtId="0" fontId="39" fillId="19" borderId="5" xfId="0" applyFont="1" applyFill="1" applyBorder="1" applyAlignment="1">
      <alignment horizontal="left" vertical="center"/>
    </xf>
    <xf numFmtId="164" fontId="40" fillId="19" borderId="5" xfId="1" applyNumberFormat="1" applyFont="1" applyFill="1" applyBorder="1" applyAlignment="1">
      <alignment horizontal="right" vertical="center" wrapText="1"/>
    </xf>
    <xf numFmtId="168" fontId="40" fillId="19" borderId="5" xfId="0" applyNumberFormat="1" applyFont="1" applyFill="1" applyBorder="1" applyAlignment="1">
      <alignment horizontal="left" vertical="center" wrapText="1"/>
    </xf>
    <xf numFmtId="168" fontId="39" fillId="19" borderId="5" xfId="1" applyNumberFormat="1" applyFont="1" applyFill="1" applyBorder="1" applyAlignment="1">
      <alignment horizontal="left" vertical="center"/>
    </xf>
    <xf numFmtId="0" fontId="39" fillId="19" borderId="5" xfId="1" applyNumberFormat="1" applyFont="1" applyFill="1" applyBorder="1" applyAlignment="1">
      <alignment horizontal="left" vertical="center"/>
    </xf>
    <xf numFmtId="0" fontId="38" fillId="19" borderId="5" xfId="0" applyFont="1" applyFill="1" applyBorder="1" applyAlignment="1">
      <alignment horizontal="left" vertical="center" wrapText="1"/>
    </xf>
    <xf numFmtId="0" fontId="38" fillId="19" borderId="5" xfId="1" applyNumberFormat="1" applyFont="1" applyFill="1" applyBorder="1" applyAlignment="1">
      <alignment horizontal="left" vertical="center"/>
    </xf>
    <xf numFmtId="0" fontId="48" fillId="19" borderId="5" xfId="37" applyFont="1" applyFill="1" applyBorder="1" applyAlignment="1">
      <alignment horizontal="left" vertical="center" wrapText="1"/>
    </xf>
    <xf numFmtId="0" fontId="39" fillId="19" borderId="5" xfId="0" applyFont="1" applyFill="1" applyBorder="1" applyAlignment="1">
      <alignment horizontal="left" vertical="center" wrapText="1"/>
    </xf>
    <xf numFmtId="170" fontId="39" fillId="19" borderId="5" xfId="1" applyNumberFormat="1" applyFont="1" applyFill="1" applyBorder="1" applyAlignment="1">
      <alignment horizontal="left" vertical="center"/>
    </xf>
    <xf numFmtId="0" fontId="39" fillId="19" borderId="5" xfId="0" applyFont="1" applyFill="1" applyBorder="1" applyAlignment="1">
      <alignment horizontal="right" vertical="center"/>
    </xf>
    <xf numFmtId="1" fontId="39" fillId="19" borderId="5" xfId="0" applyNumberFormat="1" applyFont="1" applyFill="1" applyBorder="1" applyAlignment="1">
      <alignment horizontal="left" vertical="center"/>
    </xf>
    <xf numFmtId="0" fontId="39" fillId="19" borderId="5" xfId="0" quotePrefix="1" applyFont="1" applyFill="1" applyBorder="1" applyAlignment="1">
      <alignment horizontal="left" vertical="center"/>
    </xf>
    <xf numFmtId="164" fontId="40" fillId="19" borderId="5" xfId="1" applyNumberFormat="1" applyFont="1" applyFill="1" applyBorder="1" applyAlignment="1">
      <alignment horizontal="left" vertical="center"/>
    </xf>
    <xf numFmtId="49" fontId="39" fillId="19" borderId="5" xfId="0" applyNumberFormat="1" applyFont="1" applyFill="1" applyBorder="1" applyAlignment="1">
      <alignment horizontal="left" vertical="center"/>
    </xf>
    <xf numFmtId="0" fontId="45" fillId="0" borderId="0" xfId="0" applyFont="1" applyFill="1"/>
    <xf numFmtId="0" fontId="45" fillId="0" borderId="5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 wrapText="1"/>
    </xf>
    <xf numFmtId="0" fontId="45" fillId="15" borderId="5" xfId="0" applyFont="1" applyFill="1" applyBorder="1" applyAlignment="1">
      <alignment vertical="center"/>
    </xf>
    <xf numFmtId="0" fontId="44" fillId="15" borderId="5" xfId="0" applyFont="1" applyFill="1" applyBorder="1" applyAlignment="1">
      <alignment vertical="center" wrapText="1"/>
    </xf>
    <xf numFmtId="0" fontId="49" fillId="15" borderId="5" xfId="0" applyFont="1" applyFill="1" applyBorder="1"/>
    <xf numFmtId="0" fontId="50" fillId="0" borderId="0" xfId="0" applyFont="1" applyFill="1"/>
    <xf numFmtId="0" fontId="51" fillId="0" borderId="0" xfId="0" applyFont="1" applyFill="1"/>
    <xf numFmtId="0" fontId="50" fillId="0" borderId="0" xfId="0" applyFont="1"/>
    <xf numFmtId="0" fontId="50" fillId="21" borderId="0" xfId="0" applyFont="1" applyFill="1"/>
    <xf numFmtId="0" fontId="52" fillId="11" borderId="5" xfId="0" applyFont="1" applyFill="1" applyBorder="1"/>
    <xf numFmtId="1" fontId="52" fillId="11" borderId="5" xfId="0" applyNumberFormat="1" applyFont="1" applyFill="1" applyBorder="1"/>
    <xf numFmtId="0" fontId="52" fillId="11" borderId="5" xfId="0" applyFont="1" applyFill="1" applyBorder="1" applyAlignment="1">
      <alignment horizontal="center"/>
    </xf>
    <xf numFmtId="0" fontId="52" fillId="11" borderId="5" xfId="0" applyFont="1" applyFill="1" applyBorder="1" applyAlignment="1">
      <alignment horizontal="right"/>
    </xf>
    <xf numFmtId="1" fontId="44" fillId="19" borderId="5" xfId="0" applyNumberFormat="1" applyFont="1" applyFill="1" applyBorder="1" applyAlignment="1">
      <alignment horizontal="center" vertical="center"/>
    </xf>
    <xf numFmtId="171" fontId="44" fillId="19" borderId="5" xfId="0" applyNumberFormat="1" applyFont="1" applyFill="1" applyBorder="1" applyAlignment="1">
      <alignment horizontal="center" vertical="center"/>
    </xf>
    <xf numFmtId="164" fontId="44" fillId="19" borderId="5" xfId="16" applyNumberFormat="1" applyFont="1" applyFill="1" applyBorder="1" applyAlignment="1">
      <alignment vertical="center"/>
    </xf>
    <xf numFmtId="164" fontId="44" fillId="19" borderId="5" xfId="16" applyNumberFormat="1" applyFont="1" applyFill="1" applyBorder="1" applyAlignment="1">
      <alignment horizontal="center" vertical="center"/>
    </xf>
    <xf numFmtId="0" fontId="50" fillId="22" borderId="0" xfId="0" applyFont="1" applyFill="1"/>
    <xf numFmtId="1" fontId="44" fillId="22" borderId="5" xfId="0" applyNumberFormat="1" applyFont="1" applyFill="1" applyBorder="1" applyAlignment="1">
      <alignment horizontal="center" vertical="center"/>
    </xf>
    <xf numFmtId="0" fontId="45" fillId="22" borderId="5" xfId="0" applyFont="1" applyFill="1" applyBorder="1" applyAlignment="1">
      <alignment horizontal="left" vertical="center"/>
    </xf>
    <xf numFmtId="14" fontId="45" fillId="22" borderId="5" xfId="0" applyNumberFormat="1" applyFont="1" applyFill="1" applyBorder="1" applyAlignment="1">
      <alignment horizontal="left" vertical="center"/>
    </xf>
    <xf numFmtId="3" fontId="45" fillId="22" borderId="5" xfId="0" applyNumberFormat="1" applyFont="1" applyFill="1" applyBorder="1" applyAlignment="1">
      <alignment horizontal="left" vertical="center"/>
    </xf>
    <xf numFmtId="0" fontId="0" fillId="22" borderId="0" xfId="0" applyFill="1"/>
    <xf numFmtId="1" fontId="0" fillId="22" borderId="0" xfId="0" applyNumberFormat="1" applyFill="1"/>
    <xf numFmtId="1" fontId="39" fillId="23" borderId="5" xfId="0" quotePrefix="1" applyNumberFormat="1" applyFont="1" applyFill="1" applyBorder="1" applyAlignment="1">
      <alignment horizontal="left" vertical="center"/>
    </xf>
    <xf numFmtId="168" fontId="40" fillId="23" borderId="5" xfId="0" applyNumberFormat="1" applyFont="1" applyFill="1" applyBorder="1" applyAlignment="1">
      <alignment horizontal="left" vertical="center" wrapText="1"/>
    </xf>
    <xf numFmtId="15" fontId="39" fillId="23" borderId="5" xfId="0" applyNumberFormat="1" applyFont="1" applyFill="1" applyBorder="1" applyAlignment="1">
      <alignment horizontal="left" vertical="center"/>
    </xf>
    <xf numFmtId="2" fontId="39" fillId="23" borderId="5" xfId="0" applyNumberFormat="1" applyFont="1" applyFill="1" applyBorder="1" applyAlignment="1">
      <alignment horizontal="left" vertical="center"/>
    </xf>
    <xf numFmtId="164" fontId="39" fillId="23" borderId="5" xfId="1" applyNumberFormat="1" applyFont="1" applyFill="1" applyBorder="1" applyAlignment="1">
      <alignment horizontal="left" vertical="center"/>
    </xf>
    <xf numFmtId="0" fontId="39" fillId="23" borderId="5" xfId="1" applyNumberFormat="1" applyFont="1" applyFill="1" applyBorder="1" applyAlignment="1">
      <alignment horizontal="left" vertical="center"/>
    </xf>
    <xf numFmtId="0" fontId="39" fillId="24" borderId="0" xfId="0" applyFont="1" applyFill="1"/>
    <xf numFmtId="3" fontId="39" fillId="19" borderId="5" xfId="0" applyNumberFormat="1" applyFont="1" applyFill="1" applyBorder="1" applyAlignment="1">
      <alignment horizontal="right" vertical="center"/>
    </xf>
    <xf numFmtId="0" fontId="48" fillId="19" borderId="5" xfId="216" applyFont="1" applyFill="1" applyBorder="1" applyAlignment="1">
      <alignment horizontal="left" vertical="center"/>
    </xf>
    <xf numFmtId="3" fontId="39" fillId="19" borderId="5" xfId="0" applyNumberFormat="1" applyFont="1" applyFill="1" applyBorder="1" applyAlignment="1">
      <alignment horizontal="left" vertical="center"/>
    </xf>
    <xf numFmtId="0" fontId="15" fillId="19" borderId="5" xfId="216" applyFill="1" applyBorder="1" applyAlignment="1">
      <alignment horizontal="left" vertical="center" wrapText="1"/>
    </xf>
    <xf numFmtId="172" fontId="40" fillId="19" borderId="5" xfId="0" applyNumberFormat="1" applyFont="1" applyFill="1" applyBorder="1" applyAlignment="1">
      <alignment horizontal="left" vertical="center" wrapText="1"/>
    </xf>
    <xf numFmtId="1" fontId="39" fillId="20" borderId="5" xfId="0" quotePrefix="1" applyNumberFormat="1" applyFont="1" applyFill="1" applyBorder="1" applyAlignment="1">
      <alignment horizontal="left" vertical="center" wrapText="1"/>
    </xf>
    <xf numFmtId="0" fontId="40" fillId="19" borderId="5" xfId="0" quotePrefix="1" applyFont="1" applyFill="1" applyBorder="1" applyAlignment="1">
      <alignment horizontal="left" vertical="center" wrapText="1"/>
    </xf>
    <xf numFmtId="0" fontId="38" fillId="19" borderId="5" xfId="0" applyFont="1" applyFill="1" applyBorder="1" applyAlignment="1">
      <alignment horizontal="left" vertical="center"/>
    </xf>
    <xf numFmtId="165" fontId="38" fillId="19" borderId="5" xfId="0" applyNumberFormat="1" applyFont="1" applyFill="1" applyBorder="1" applyAlignment="1">
      <alignment horizontal="left" vertical="center" wrapText="1"/>
    </xf>
    <xf numFmtId="1" fontId="39" fillId="23" borderId="5" xfId="0" quotePrefix="1" applyNumberFormat="1" applyFont="1" applyFill="1" applyBorder="1" applyAlignment="1">
      <alignment vertical="top" wrapText="1"/>
    </xf>
    <xf numFmtId="0" fontId="53" fillId="0" borderId="7" xfId="0" quotePrefix="1" applyFont="1" applyBorder="1" applyAlignment="1">
      <alignment vertical="center"/>
    </xf>
    <xf numFmtId="0" fontId="42" fillId="0" borderId="5" xfId="0" applyFont="1" applyFill="1" applyBorder="1" applyAlignment="1">
      <alignment horizontal="center" vertical="center"/>
    </xf>
    <xf numFmtId="0" fontId="47" fillId="0" borderId="0" xfId="0" applyFont="1" applyAlignment="1">
      <alignment horizontal="left"/>
    </xf>
  </cellXfs>
  <cellStyles count="217">
    <cellStyle name="Bad 2" xfId="2"/>
    <cellStyle name="Bad 3" xfId="3"/>
    <cellStyle name="Calculation 2" xfId="4"/>
    <cellStyle name="Check Cell 2" xfId="5"/>
    <cellStyle name="Check Cell 2 2" xfId="6"/>
    <cellStyle name="Check Cell 3" xfId="7"/>
    <cellStyle name="Comma" xfId="1" builtinId="3"/>
    <cellStyle name="Comma [0] 2" xfId="8"/>
    <cellStyle name="Comma [0] 4" xfId="9"/>
    <cellStyle name="Comma 2" xfId="10"/>
    <cellStyle name="Comma 2 2" xfId="11"/>
    <cellStyle name="Comma 2 2 2" xfId="12"/>
    <cellStyle name="Comma 2 2 2 2" xfId="13"/>
    <cellStyle name="Comma 2 2 3" xfId="14"/>
    <cellStyle name="Comma 2 3" xfId="15"/>
    <cellStyle name="Comma 2 4" xfId="16"/>
    <cellStyle name="Comma 2 5" xfId="17"/>
    <cellStyle name="Comma 2 6" xfId="18"/>
    <cellStyle name="Comma 3" xfId="19"/>
    <cellStyle name="Comma 4" xfId="20"/>
    <cellStyle name="Comma 5" xfId="21"/>
    <cellStyle name="Comma 5 2" xfId="22"/>
    <cellStyle name="Comma 6" xfId="23"/>
    <cellStyle name="Comma 6 2" xfId="24"/>
    <cellStyle name="Comma 6 2 2" xfId="25"/>
    <cellStyle name="Comma 7" xfId="26"/>
    <cellStyle name="Excel Built-in Normal" xfId="27"/>
    <cellStyle name="Excel Built-in Normal 1" xfId="28"/>
    <cellStyle name="Excel Built-in Normal 2" xfId="29"/>
    <cellStyle name="Excel Built-in Normal 2 2" xfId="30"/>
    <cellStyle name="Excel Built-in Normal 3" xfId="31"/>
    <cellStyle name="Good 2" xfId="32"/>
    <cellStyle name="Good 2 2" xfId="33"/>
    <cellStyle name="Good 3" xfId="34"/>
    <cellStyle name="Good 3 2" xfId="35"/>
    <cellStyle name="Good 4" xfId="36"/>
    <cellStyle name="Hyperlink" xfId="216" builtinId="8"/>
    <cellStyle name="Hyperlink 10" xfId="37"/>
    <cellStyle name="Hyperlink 11" xfId="38"/>
    <cellStyle name="Hyperlink 2" xfId="39"/>
    <cellStyle name="Hyperlink 2 2" xfId="40"/>
    <cellStyle name="Hyperlink 3" xfId="41"/>
    <cellStyle name="Hyperlink 3 2" xfId="42"/>
    <cellStyle name="Hyperlink 3 2 2" xfId="43"/>
    <cellStyle name="Hyperlink 3 3" xfId="44"/>
    <cellStyle name="Hyperlink 3 4" xfId="45"/>
    <cellStyle name="Hyperlink 3 4 2" xfId="46"/>
    <cellStyle name="Hyperlink 3 5" xfId="47"/>
    <cellStyle name="Hyperlink 3 5 2" xfId="48"/>
    <cellStyle name="Hyperlink 3 6" xfId="49"/>
    <cellStyle name="Hyperlink 3 6 2" xfId="50"/>
    <cellStyle name="Hyperlink 3 7" xfId="51"/>
    <cellStyle name="Hyperlink 3 8" xfId="52"/>
    <cellStyle name="Hyperlink 4" xfId="53"/>
    <cellStyle name="Hyperlink 4 2" xfId="54"/>
    <cellStyle name="Hyperlink 47" xfId="55"/>
    <cellStyle name="Hyperlink 48" xfId="56"/>
    <cellStyle name="Hyperlink 49" xfId="57"/>
    <cellStyle name="Hyperlink 5" xfId="58"/>
    <cellStyle name="Hyperlink 50" xfId="59"/>
    <cellStyle name="Hyperlink 51" xfId="60"/>
    <cellStyle name="Hyperlink 6" xfId="61"/>
    <cellStyle name="Hyperlink 7" xfId="62"/>
    <cellStyle name="Hyperlink 8" xfId="63"/>
    <cellStyle name="Hyperlink 9" xfId="64"/>
    <cellStyle name="Input 2" xfId="65"/>
    <cellStyle name="Input 2 2" xfId="66"/>
    <cellStyle name="Input 3" xfId="67"/>
    <cellStyle name="Linked Cell 2" xfId="68"/>
    <cellStyle name="Neutral 2" xfId="69"/>
    <cellStyle name="Normal" xfId="0" builtinId="0"/>
    <cellStyle name="Normal 10" xfId="70"/>
    <cellStyle name="Normal 10 2" xfId="71"/>
    <cellStyle name="Normal 10 3" xfId="72"/>
    <cellStyle name="Normal 11" xfId="73"/>
    <cellStyle name="Normal 11 2" xfId="74"/>
    <cellStyle name="Normal 11 3" xfId="75"/>
    <cellStyle name="Normal 12" xfId="76"/>
    <cellStyle name="Normal 12 2" xfId="77"/>
    <cellStyle name="Normal 12 3" xfId="78"/>
    <cellStyle name="Normal 13" xfId="79"/>
    <cellStyle name="Normal 13 2" xfId="80"/>
    <cellStyle name="Normal 13 3" xfId="81"/>
    <cellStyle name="Normal 14" xfId="82"/>
    <cellStyle name="Normal 14 2" xfId="83"/>
    <cellStyle name="Normal 15" xfId="84"/>
    <cellStyle name="Normal 15 2" xfId="85"/>
    <cellStyle name="Normal 16" xfId="86"/>
    <cellStyle name="Normal 16 2" xfId="87"/>
    <cellStyle name="Normal 16 3" xfId="88"/>
    <cellStyle name="Normal 17" xfId="89"/>
    <cellStyle name="Normal 17 2" xfId="90"/>
    <cellStyle name="Normal 18" xfId="91"/>
    <cellStyle name="Normal 18 2" xfId="92"/>
    <cellStyle name="Normal 18 3" xfId="93"/>
    <cellStyle name="Normal 18 4" xfId="94"/>
    <cellStyle name="Normal 18 5" xfId="95"/>
    <cellStyle name="Normal 18 6" xfId="96"/>
    <cellStyle name="Normal 19" xfId="97"/>
    <cellStyle name="Normal 19 2" xfId="98"/>
    <cellStyle name="Normal 19 3" xfId="99"/>
    <cellStyle name="Normal 19 4" xfId="100"/>
    <cellStyle name="Normal 2" xfId="101"/>
    <cellStyle name="Normal 2 10" xfId="102"/>
    <cellStyle name="Normal 2 11" xfId="103"/>
    <cellStyle name="Normal 2 12" xfId="104"/>
    <cellStyle name="Normal 2 13" xfId="105"/>
    <cellStyle name="Normal 2 14" xfId="106"/>
    <cellStyle name="Normal 2 15" xfId="107"/>
    <cellStyle name="Normal 2 16" xfId="108"/>
    <cellStyle name="Normal 2 17" xfId="109"/>
    <cellStyle name="Normal 2 18" xfId="110"/>
    <cellStyle name="Normal 2 2" xfId="111"/>
    <cellStyle name="Normal 2 2 2" xfId="112"/>
    <cellStyle name="Normal 2 2 2 2" xfId="113"/>
    <cellStyle name="Normal 2 2 2 3" xfId="114"/>
    <cellStyle name="Normal 2 2 3" xfId="115"/>
    <cellStyle name="Normal 2 2 3 2" xfId="116"/>
    <cellStyle name="Normal 2 2 4" xfId="117"/>
    <cellStyle name="Normal 2 2 5" xfId="118"/>
    <cellStyle name="Normal 2 3" xfId="119"/>
    <cellStyle name="Normal 2 3 2" xfId="120"/>
    <cellStyle name="Normal 2 3 2 2" xfId="121"/>
    <cellStyle name="Normal 2 3 3" xfId="122"/>
    <cellStyle name="Normal 2 4" xfId="123"/>
    <cellStyle name="Normal 2 4 2" xfId="124"/>
    <cellStyle name="Normal 2 4 2 2" xfId="125"/>
    <cellStyle name="Normal 2 4 3" xfId="126"/>
    <cellStyle name="Normal 2 4 4" xfId="127"/>
    <cellStyle name="Normal 2 4 5" xfId="128"/>
    <cellStyle name="Normal 2 5" xfId="129"/>
    <cellStyle name="Normal 2 6" xfId="130"/>
    <cellStyle name="Normal 2 7" xfId="131"/>
    <cellStyle name="Normal 2 8" xfId="132"/>
    <cellStyle name="Normal 2 9" xfId="133"/>
    <cellStyle name="Normal 20" xfId="134"/>
    <cellStyle name="Normal 21" xfId="135"/>
    <cellStyle name="Normal 21 2" xfId="136"/>
    <cellStyle name="Normal 22" xfId="137"/>
    <cellStyle name="Normal 22 2" xfId="138"/>
    <cellStyle name="Normal 23" xfId="139"/>
    <cellStyle name="Normal 24" xfId="140"/>
    <cellStyle name="Normal 25" xfId="141"/>
    <cellStyle name="Normal 26" xfId="142"/>
    <cellStyle name="Normal 27" xfId="143"/>
    <cellStyle name="Normal 27 2" xfId="144"/>
    <cellStyle name="Normal 28" xfId="145"/>
    <cellStyle name="Normal 29" xfId="146"/>
    <cellStyle name="Normal 3" xfId="147"/>
    <cellStyle name="Normal 3 2" xfId="148"/>
    <cellStyle name="Normal 3 2 2" xfId="149"/>
    <cellStyle name="Normal 3 2 2 2" xfId="150"/>
    <cellStyle name="Normal 3 2 2 3" xfId="151"/>
    <cellStyle name="Normal 3 2 3" xfId="152"/>
    <cellStyle name="Normal 3 2 4" xfId="153"/>
    <cellStyle name="Normal 3 3" xfId="154"/>
    <cellStyle name="Normal 3 3 2" xfId="155"/>
    <cellStyle name="Normal 3 3 2 2" xfId="156"/>
    <cellStyle name="Normal 3 3 3" xfId="157"/>
    <cellStyle name="Normal 3 3 4" xfId="158"/>
    <cellStyle name="Normal 3 4" xfId="159"/>
    <cellStyle name="Normal 3 4 2" xfId="160"/>
    <cellStyle name="Normal 3 5" xfId="161"/>
    <cellStyle name="Normal 3 5 2" xfId="162"/>
    <cellStyle name="Normal 3 6" xfId="163"/>
    <cellStyle name="Normal 3 6 2" xfId="164"/>
    <cellStyle name="Normal 3 7" xfId="165"/>
    <cellStyle name="Normal 3 7 2" xfId="166"/>
    <cellStyle name="Normal 3 8" xfId="167"/>
    <cellStyle name="Normal 3 9" xfId="168"/>
    <cellStyle name="Normal 30" xfId="169"/>
    <cellStyle name="Normal 30 2" xfId="170"/>
    <cellStyle name="Normal 31" xfId="171"/>
    <cellStyle name="Normal 32" xfId="172"/>
    <cellStyle name="Normal 33" xfId="173"/>
    <cellStyle name="Normal 34" xfId="174"/>
    <cellStyle name="Normal 35" xfId="175"/>
    <cellStyle name="Normal 36" xfId="176"/>
    <cellStyle name="Normal 37" xfId="177"/>
    <cellStyle name="Normal 38" xfId="178"/>
    <cellStyle name="Normal 39" xfId="179"/>
    <cellStyle name="Normal 4" xfId="180"/>
    <cellStyle name="Normal 4 2" xfId="181"/>
    <cellStyle name="Normal 4 2 2" xfId="182"/>
    <cellStyle name="Normal 4 2 3" xfId="183"/>
    <cellStyle name="Normal 4 3" xfId="184"/>
    <cellStyle name="Normal 4 4" xfId="185"/>
    <cellStyle name="Normal 4 5" xfId="186"/>
    <cellStyle name="Normal 4 6" xfId="187"/>
    <cellStyle name="Normal 40" xfId="188"/>
    <cellStyle name="Normal 41" xfId="189"/>
    <cellStyle name="Normal 42" xfId="190"/>
    <cellStyle name="Normal 5" xfId="191"/>
    <cellStyle name="Normal 5 2" xfId="192"/>
    <cellStyle name="Normal 5 2 2" xfId="193"/>
    <cellStyle name="Normal 5 3" xfId="194"/>
    <cellStyle name="Normal 5 4" xfId="195"/>
    <cellStyle name="Normal 5 5" xfId="196"/>
    <cellStyle name="Normal 6" xfId="197"/>
    <cellStyle name="Normal 6 2" xfId="198"/>
    <cellStyle name="Normal 6 2 2" xfId="199"/>
    <cellStyle name="Normal 6 3" xfId="200"/>
    <cellStyle name="Normal 7" xfId="201"/>
    <cellStyle name="Normal 7 2" xfId="202"/>
    <cellStyle name="Normal 7 3" xfId="203"/>
    <cellStyle name="Normal 8" xfId="204"/>
    <cellStyle name="Normal 8 2" xfId="205"/>
    <cellStyle name="Normal 8 3" xfId="206"/>
    <cellStyle name="Normal 9" xfId="207"/>
    <cellStyle name="Normal 9 2" xfId="208"/>
    <cellStyle name="Normal 9 3" xfId="209"/>
    <cellStyle name="Note 2" xfId="210"/>
    <cellStyle name="Note 2 2" xfId="211"/>
    <cellStyle name="Percent 2" xfId="212"/>
    <cellStyle name="Percent 2 2" xfId="213"/>
    <cellStyle name="xls-style-1" xfId="214"/>
    <cellStyle name="常规" xfId="2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Sajjad/My%20Documents/Shazia_April09/Salary_AED/2008-09/Jan09/PayAED-Jan09_Fina1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vA"/>
      <sheetName val="SCB_Pre-Step"/>
      <sheetName val="SCB_HEC-FAD"/>
      <sheetName val="SCB2OTH"/>
      <sheetName val="Receipt"/>
      <sheetName val="PaySlip"/>
      <sheetName val="PayRoll-PS"/>
      <sheetName val="PayRoll-HF"/>
      <sheetName val="TaxCal"/>
      <sheetName val="TaxCal per emp-PS"/>
      <sheetName val="TaxCal per emp-HF"/>
      <sheetName val="BaseData-PS"/>
      <sheetName val="Emp-Info-PS"/>
      <sheetName val="BaseData-HF"/>
      <sheetName val="Emp-Info-HF"/>
      <sheetName val="PayAED-Jan09_Fina1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alik.jaseemiqbal@hilalmeat.com" TargetMode="External"/><Relationship Id="rId7" Type="http://schemas.openxmlformats.org/officeDocument/2006/relationships/hyperlink" Target="mailto:irfan@hilalmeat.com" TargetMode="External"/><Relationship Id="rId2" Type="http://schemas.openxmlformats.org/officeDocument/2006/relationships/hyperlink" Target="mailto:dr.zeeshannawaz@hilalmeat.com" TargetMode="External"/><Relationship Id="rId1" Type="http://schemas.openxmlformats.org/officeDocument/2006/relationships/hyperlink" Target="mailto:mudassir.kaleem@hilalmeat.com" TargetMode="External"/><Relationship Id="rId6" Type="http://schemas.openxmlformats.org/officeDocument/2006/relationships/hyperlink" Target="mailto:zainiqbal122@gmail.com" TargetMode="External"/><Relationship Id="rId5" Type="http://schemas.openxmlformats.org/officeDocument/2006/relationships/hyperlink" Target="mailto:an6629341@gmail.com" TargetMode="External"/><Relationship Id="rId4" Type="http://schemas.openxmlformats.org/officeDocument/2006/relationships/hyperlink" Target="mailto:malikasad964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48437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I32" sqref="I32"/>
    </sheetView>
  </sheetViews>
  <sheetFormatPr defaultRowHeight="39.950000000000003" customHeight="1"/>
  <cols>
    <col min="1" max="1" width="10" style="2" customWidth="1"/>
    <col min="2" max="2" width="23.7109375" style="58" customWidth="1"/>
    <col min="3" max="3" width="27.42578125" customWidth="1"/>
    <col min="4" max="4" width="17.7109375" customWidth="1"/>
    <col min="5" max="5" width="29.5703125" customWidth="1"/>
    <col min="6" max="6" width="45.7109375" customWidth="1"/>
    <col min="7" max="7" width="27.140625" customWidth="1"/>
    <col min="8" max="8" width="22" style="61" customWidth="1"/>
    <col min="9" max="9" width="27.140625" customWidth="1"/>
    <col min="10" max="10" width="28.7109375" customWidth="1"/>
    <col min="11" max="11" width="74.28515625" customWidth="1"/>
    <col min="12" max="13" width="34.85546875" customWidth="1"/>
    <col min="14" max="14" width="27.140625" customWidth="1"/>
    <col min="15" max="15" width="34.28515625" customWidth="1"/>
    <col min="16" max="17" width="27.140625" customWidth="1"/>
    <col min="18" max="18" width="23.7109375" customWidth="1"/>
    <col min="19" max="19" width="28.5703125" customWidth="1"/>
    <col min="20" max="21" width="23.7109375" customWidth="1"/>
    <col min="22" max="23" width="16.140625" customWidth="1"/>
    <col min="24" max="24" width="23.7109375" customWidth="1"/>
    <col min="25" max="25" width="26.85546875" customWidth="1"/>
    <col min="26" max="26" width="28.5703125" customWidth="1"/>
    <col min="27" max="30" width="29.140625" customWidth="1"/>
    <col min="31" max="31" width="42.85546875" bestFit="1" customWidth="1"/>
    <col min="32" max="32" width="79" customWidth="1"/>
  </cols>
  <sheetData>
    <row r="1" spans="1:32" ht="39.950000000000003" customHeight="1">
      <c r="A1" s="138" t="s">
        <v>274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2" ht="39.950000000000003" customHeight="1">
      <c r="A2" s="56" t="s">
        <v>154</v>
      </c>
      <c r="B2" s="56" t="s">
        <v>153</v>
      </c>
      <c r="C2" s="55" t="s">
        <v>155</v>
      </c>
      <c r="D2" s="55" t="s">
        <v>156</v>
      </c>
      <c r="E2" s="55" t="s">
        <v>152</v>
      </c>
      <c r="F2" s="55" t="s">
        <v>2</v>
      </c>
      <c r="G2" s="55" t="s">
        <v>151</v>
      </c>
      <c r="H2" s="59" t="s">
        <v>150</v>
      </c>
      <c r="I2" s="55" t="s">
        <v>149</v>
      </c>
      <c r="J2" s="55" t="s">
        <v>167</v>
      </c>
      <c r="K2" s="55" t="s">
        <v>148</v>
      </c>
      <c r="L2" s="55" t="s">
        <v>1</v>
      </c>
      <c r="M2" s="54" t="s">
        <v>168</v>
      </c>
      <c r="N2" s="53" t="s">
        <v>147</v>
      </c>
      <c r="O2" s="55" t="s">
        <v>146</v>
      </c>
      <c r="P2" s="55" t="s">
        <v>3</v>
      </c>
      <c r="Q2" s="55" t="s">
        <v>4</v>
      </c>
      <c r="R2" s="52" t="s">
        <v>145</v>
      </c>
      <c r="S2" s="52"/>
      <c r="T2" s="51" t="s">
        <v>6</v>
      </c>
      <c r="U2" s="14" t="s">
        <v>312</v>
      </c>
      <c r="V2" s="14" t="s">
        <v>144</v>
      </c>
      <c r="W2" s="13" t="s">
        <v>175</v>
      </c>
      <c r="X2" s="13" t="s">
        <v>176</v>
      </c>
      <c r="Y2" s="50" t="s">
        <v>143</v>
      </c>
      <c r="Z2" s="50" t="s">
        <v>142</v>
      </c>
      <c r="AA2" s="50" t="s">
        <v>141</v>
      </c>
      <c r="AB2" s="50" t="s">
        <v>140</v>
      </c>
      <c r="AC2" s="50" t="s">
        <v>139</v>
      </c>
      <c r="AD2" s="50" t="s">
        <v>138</v>
      </c>
      <c r="AE2" s="50" t="s">
        <v>137</v>
      </c>
      <c r="AF2" s="55" t="s">
        <v>292</v>
      </c>
    </row>
    <row r="3" spans="1:32" ht="39.950000000000003" customHeight="1">
      <c r="A3" s="80">
        <v>1</v>
      </c>
      <c r="B3" s="79">
        <v>3740565886871</v>
      </c>
      <c r="C3" s="80" t="s">
        <v>9</v>
      </c>
      <c r="D3" s="80" t="s">
        <v>157</v>
      </c>
      <c r="E3" s="80" t="s">
        <v>220</v>
      </c>
      <c r="F3" s="80" t="s">
        <v>221</v>
      </c>
      <c r="G3" s="80" t="s">
        <v>222</v>
      </c>
      <c r="H3" s="127">
        <v>5000000</v>
      </c>
      <c r="I3" s="80" t="s">
        <v>165</v>
      </c>
      <c r="J3" s="80" t="s">
        <v>223</v>
      </c>
      <c r="K3" s="80" t="s">
        <v>224</v>
      </c>
      <c r="L3" s="80" t="s">
        <v>225</v>
      </c>
      <c r="M3" s="128" t="s">
        <v>226</v>
      </c>
      <c r="N3" s="67">
        <v>28695</v>
      </c>
      <c r="O3" s="92" t="s">
        <v>227</v>
      </c>
      <c r="P3" s="80" t="s">
        <v>228</v>
      </c>
      <c r="Q3" s="80"/>
      <c r="R3" s="67">
        <v>45716</v>
      </c>
      <c r="S3" s="68" t="str">
        <f t="shared" ref="S3:S42" ca="1" si="0">DATEDIF(R3, TODAY(), "Y") &amp; " years, " &amp; DATEDIF(R3, TODAY(), "YM") &amp; " months, " &amp; DATEDIF(R3, TODAY(), "MD") &amp; " days"</f>
        <v>0 years, 3 months, 8 days</v>
      </c>
      <c r="T3" s="127">
        <v>250000</v>
      </c>
      <c r="U3" s="80" t="s">
        <v>37</v>
      </c>
      <c r="V3" s="129">
        <v>225000</v>
      </c>
      <c r="W3" s="80"/>
      <c r="X3" s="80"/>
      <c r="Y3" s="34">
        <v>45804</v>
      </c>
      <c r="Z3" s="34">
        <v>45805</v>
      </c>
      <c r="AA3" s="34">
        <v>46022</v>
      </c>
      <c r="AB3" s="84">
        <f t="shared" ref="AB3:AB17" ca="1" si="1">AA3-TODAY()</f>
        <v>209</v>
      </c>
      <c r="AC3" s="80" t="s">
        <v>207</v>
      </c>
      <c r="AD3" s="80" t="s">
        <v>325</v>
      </c>
      <c r="AE3" s="80"/>
      <c r="AF3" s="80"/>
    </row>
    <row r="4" spans="1:32" ht="39.950000000000003" customHeight="1">
      <c r="A4" s="78">
        <v>2</v>
      </c>
      <c r="B4" s="79">
        <v>3630289418597</v>
      </c>
      <c r="C4" s="80" t="s">
        <v>9</v>
      </c>
      <c r="D4" s="80" t="s">
        <v>157</v>
      </c>
      <c r="E4" s="80" t="s">
        <v>121</v>
      </c>
      <c r="F4" s="80" t="s">
        <v>123</v>
      </c>
      <c r="G4" s="38" t="s">
        <v>54</v>
      </c>
      <c r="H4" s="81">
        <v>3000000</v>
      </c>
      <c r="I4" s="38" t="s">
        <v>165</v>
      </c>
      <c r="J4" s="38" t="s">
        <v>116</v>
      </c>
      <c r="K4" s="38" t="s">
        <v>120</v>
      </c>
      <c r="L4" s="38" t="s">
        <v>117</v>
      </c>
      <c r="M4" s="130" t="s">
        <v>237</v>
      </c>
      <c r="N4" s="82" t="s">
        <v>118</v>
      </c>
      <c r="O4" s="38" t="s">
        <v>119</v>
      </c>
      <c r="P4" s="131" t="s">
        <v>35</v>
      </c>
      <c r="Q4" s="38">
        <v>455</v>
      </c>
      <c r="R4" s="67">
        <v>45405</v>
      </c>
      <c r="S4" s="68" t="str">
        <f t="shared" ca="1" si="0"/>
        <v>1 years, 1 months, 13 days</v>
      </c>
      <c r="T4" s="69">
        <v>90000</v>
      </c>
      <c r="U4" s="69">
        <v>0</v>
      </c>
      <c r="V4" s="69">
        <f>+T4+U4</f>
        <v>90000</v>
      </c>
      <c r="W4" s="69">
        <v>31</v>
      </c>
      <c r="X4" s="69">
        <f>+T4/31*W4+U4</f>
        <v>90000</v>
      </c>
      <c r="Y4" s="89">
        <v>45688</v>
      </c>
      <c r="Z4" s="37">
        <v>45689</v>
      </c>
      <c r="AA4" s="83">
        <v>45777</v>
      </c>
      <c r="AB4" s="84">
        <f t="shared" ca="1" si="1"/>
        <v>-36</v>
      </c>
      <c r="AC4" s="84" t="s">
        <v>173</v>
      </c>
      <c r="AD4" s="84" t="s">
        <v>174</v>
      </c>
      <c r="AE4" s="84"/>
      <c r="AF4" s="85"/>
    </row>
    <row r="5" spans="1:32" s="3" customFormat="1" ht="39.950000000000003" customHeight="1">
      <c r="A5" s="4">
        <v>3</v>
      </c>
      <c r="B5" s="47">
        <v>5440080286307</v>
      </c>
      <c r="C5" s="4" t="s">
        <v>9</v>
      </c>
      <c r="D5" s="4" t="s">
        <v>157</v>
      </c>
      <c r="E5" s="4" t="s">
        <v>8</v>
      </c>
      <c r="F5" s="4" t="s">
        <v>107</v>
      </c>
      <c r="G5" s="7" t="s">
        <v>54</v>
      </c>
      <c r="H5" s="60" t="s">
        <v>37</v>
      </c>
      <c r="I5" s="7" t="s">
        <v>165</v>
      </c>
      <c r="J5" s="7" t="s">
        <v>31</v>
      </c>
      <c r="K5" s="7" t="s">
        <v>124</v>
      </c>
      <c r="L5" s="7" t="s">
        <v>32</v>
      </c>
      <c r="M5" s="65" t="s">
        <v>238</v>
      </c>
      <c r="N5" s="15" t="s">
        <v>36</v>
      </c>
      <c r="O5" s="7" t="s">
        <v>108</v>
      </c>
      <c r="P5" s="7" t="s">
        <v>109</v>
      </c>
      <c r="Q5" s="7" t="s">
        <v>110</v>
      </c>
      <c r="R5" s="67">
        <v>44384</v>
      </c>
      <c r="S5" s="68" t="str">
        <f t="shared" ca="1" si="0"/>
        <v>3 years, 10 months, 29 days</v>
      </c>
      <c r="T5" s="32">
        <v>80000</v>
      </c>
      <c r="U5" s="32">
        <v>3000</v>
      </c>
      <c r="V5" s="32">
        <f>+T5+U5</f>
        <v>83000</v>
      </c>
      <c r="W5" s="32">
        <v>31</v>
      </c>
      <c r="X5" s="69">
        <f t="shared" ref="X5:X24" si="2">+T5/31*W5+U5</f>
        <v>83000</v>
      </c>
      <c r="Y5" s="33">
        <v>45596</v>
      </c>
      <c r="Z5" s="31">
        <v>45597</v>
      </c>
      <c r="AA5" s="34">
        <v>45991</v>
      </c>
      <c r="AB5" s="35">
        <f t="shared" ca="1" si="1"/>
        <v>178</v>
      </c>
      <c r="AC5" s="35" t="s">
        <v>207</v>
      </c>
      <c r="AD5" s="35" t="s">
        <v>206</v>
      </c>
      <c r="AE5" s="35" t="s">
        <v>236</v>
      </c>
      <c r="AF5" s="49" t="s">
        <v>177</v>
      </c>
    </row>
    <row r="6" spans="1:32" s="3" customFormat="1" ht="39.950000000000003" customHeight="1">
      <c r="A6" s="80">
        <v>4</v>
      </c>
      <c r="B6" s="79">
        <v>3740549352791</v>
      </c>
      <c r="C6" s="80" t="s">
        <v>9</v>
      </c>
      <c r="D6" s="80" t="s">
        <v>157</v>
      </c>
      <c r="E6" s="80" t="s">
        <v>299</v>
      </c>
      <c r="F6" s="80" t="s">
        <v>300</v>
      </c>
      <c r="G6" s="38" t="s">
        <v>54</v>
      </c>
      <c r="H6" s="60" t="s">
        <v>37</v>
      </c>
      <c r="I6" s="38" t="s">
        <v>220</v>
      </c>
      <c r="J6" s="38" t="s">
        <v>301</v>
      </c>
      <c r="K6" s="38" t="s">
        <v>302</v>
      </c>
      <c r="L6" s="38" t="s">
        <v>303</v>
      </c>
      <c r="M6" s="130" t="s">
        <v>304</v>
      </c>
      <c r="N6" s="76">
        <v>30470</v>
      </c>
      <c r="O6" s="133" t="s">
        <v>305</v>
      </c>
      <c r="P6" s="38" t="s">
        <v>306</v>
      </c>
      <c r="Q6" s="38"/>
      <c r="R6" s="67">
        <v>45779</v>
      </c>
      <c r="S6" s="68" t="str">
        <f t="shared" ca="1" si="0"/>
        <v>0 years, 1 months, 3 days</v>
      </c>
      <c r="T6" s="69">
        <v>100000</v>
      </c>
      <c r="U6" s="69">
        <v>20000</v>
      </c>
      <c r="V6" s="69">
        <v>120000</v>
      </c>
      <c r="W6" s="69">
        <v>30</v>
      </c>
      <c r="X6" s="69">
        <f t="shared" si="2"/>
        <v>116774.19354838711</v>
      </c>
      <c r="Y6" s="89" t="s">
        <v>37</v>
      </c>
      <c r="Z6" s="37">
        <v>45778</v>
      </c>
      <c r="AA6" s="83">
        <v>45869</v>
      </c>
      <c r="AB6" s="84">
        <f t="shared" ca="1" si="1"/>
        <v>56</v>
      </c>
      <c r="AC6" s="84" t="s">
        <v>205</v>
      </c>
      <c r="AD6" s="84" t="s">
        <v>174</v>
      </c>
      <c r="AE6" s="84"/>
      <c r="AF6" s="134"/>
    </row>
    <row r="7" spans="1:32" s="3" customFormat="1" ht="39.950000000000003" customHeight="1">
      <c r="A7" s="30">
        <v>4</v>
      </c>
      <c r="B7" s="47">
        <v>3220316419935</v>
      </c>
      <c r="C7" s="4" t="s">
        <v>9</v>
      </c>
      <c r="D7" s="4" t="s">
        <v>157</v>
      </c>
      <c r="E7" s="4" t="s">
        <v>10</v>
      </c>
      <c r="F7" s="4" t="s">
        <v>33</v>
      </c>
      <c r="G7" s="7" t="s">
        <v>54</v>
      </c>
      <c r="H7" s="60">
        <v>3000000</v>
      </c>
      <c r="I7" s="4" t="s">
        <v>166</v>
      </c>
      <c r="J7" s="7" t="s">
        <v>38</v>
      </c>
      <c r="K7" s="7" t="s">
        <v>41</v>
      </c>
      <c r="L7" s="7" t="s">
        <v>39</v>
      </c>
      <c r="M7" s="7"/>
      <c r="N7" s="76" t="s">
        <v>40</v>
      </c>
      <c r="O7" s="7" t="s">
        <v>11</v>
      </c>
      <c r="P7" s="7" t="s">
        <v>12</v>
      </c>
      <c r="Q7" s="7">
        <v>623977</v>
      </c>
      <c r="R7" s="67">
        <v>43281</v>
      </c>
      <c r="S7" s="68" t="str">
        <f t="shared" ca="1" si="0"/>
        <v>6 years, 11 months, 6 days</v>
      </c>
      <c r="T7" s="32">
        <v>50000</v>
      </c>
      <c r="U7" s="32">
        <v>3000</v>
      </c>
      <c r="V7" s="32">
        <f>+T7+U7</f>
        <v>53000</v>
      </c>
      <c r="W7" s="32">
        <v>31</v>
      </c>
      <c r="X7" s="69">
        <f t="shared" si="2"/>
        <v>53000</v>
      </c>
      <c r="Y7" s="37" t="s">
        <v>218</v>
      </c>
      <c r="Z7" s="31">
        <v>43281</v>
      </c>
      <c r="AA7" s="34">
        <v>45747</v>
      </c>
      <c r="AB7" s="35">
        <f t="shared" ca="1" si="1"/>
        <v>-66</v>
      </c>
      <c r="AC7" s="35" t="s">
        <v>207</v>
      </c>
      <c r="AD7" s="35" t="s">
        <v>174</v>
      </c>
      <c r="AE7" s="6"/>
      <c r="AF7" s="36"/>
    </row>
    <row r="8" spans="1:32" s="3" customFormat="1" ht="39.950000000000003" customHeight="1">
      <c r="A8" s="4">
        <v>5</v>
      </c>
      <c r="B8" s="47">
        <v>3840481947257</v>
      </c>
      <c r="C8" s="4" t="s">
        <v>9</v>
      </c>
      <c r="D8" s="4" t="s">
        <v>157</v>
      </c>
      <c r="E8" s="4" t="s">
        <v>129</v>
      </c>
      <c r="F8" s="4" t="s">
        <v>211</v>
      </c>
      <c r="G8" s="7" t="s">
        <v>54</v>
      </c>
      <c r="H8" s="60">
        <v>3000000</v>
      </c>
      <c r="I8" s="7" t="s">
        <v>166</v>
      </c>
      <c r="J8" s="7" t="s">
        <v>130</v>
      </c>
      <c r="K8" s="7" t="s">
        <v>133</v>
      </c>
      <c r="L8" s="7" t="s">
        <v>131</v>
      </c>
      <c r="M8" s="7"/>
      <c r="N8" s="76" t="s">
        <v>132</v>
      </c>
      <c r="O8" s="7" t="s">
        <v>134</v>
      </c>
      <c r="P8" s="7" t="s">
        <v>35</v>
      </c>
      <c r="Q8" s="7" t="s">
        <v>135</v>
      </c>
      <c r="R8" s="67">
        <v>45526</v>
      </c>
      <c r="S8" s="68" t="str">
        <f t="shared" ca="1" si="0"/>
        <v>0 years, 9 months, 14 days</v>
      </c>
      <c r="T8" s="32">
        <v>50000</v>
      </c>
      <c r="U8" s="32">
        <v>3000</v>
      </c>
      <c r="V8" s="32">
        <f>+T8+U8</f>
        <v>53000</v>
      </c>
      <c r="W8" s="32">
        <v>29</v>
      </c>
      <c r="X8" s="69">
        <f t="shared" si="2"/>
        <v>49774.193548387098</v>
      </c>
      <c r="Y8" s="33">
        <v>45618</v>
      </c>
      <c r="Z8" s="31">
        <v>45619</v>
      </c>
      <c r="AA8" s="34">
        <v>45747</v>
      </c>
      <c r="AB8" s="35">
        <f t="shared" ca="1" si="1"/>
        <v>-66</v>
      </c>
      <c r="AC8" s="35" t="s">
        <v>207</v>
      </c>
      <c r="AD8" s="35" t="s">
        <v>174</v>
      </c>
      <c r="AE8" s="5"/>
      <c r="AF8" s="36"/>
    </row>
    <row r="9" spans="1:32" s="3" customFormat="1" ht="39.950000000000003" customHeight="1">
      <c r="A9" s="30">
        <v>6</v>
      </c>
      <c r="B9" s="29">
        <v>3840518533661</v>
      </c>
      <c r="C9" s="29" t="s">
        <v>234</v>
      </c>
      <c r="D9" s="29" t="s">
        <v>157</v>
      </c>
      <c r="E9" s="29" t="s">
        <v>213</v>
      </c>
      <c r="F9" s="29" t="s">
        <v>214</v>
      </c>
      <c r="G9" s="29" t="s">
        <v>54</v>
      </c>
      <c r="H9" s="60">
        <v>1000000</v>
      </c>
      <c r="I9" s="29" t="s">
        <v>210</v>
      </c>
      <c r="J9" s="29" t="s">
        <v>217</v>
      </c>
      <c r="K9" s="29" t="s">
        <v>215</v>
      </c>
      <c r="L9" s="29" t="s">
        <v>216</v>
      </c>
      <c r="M9" s="29"/>
      <c r="N9" s="76">
        <v>36785</v>
      </c>
      <c r="O9" s="29"/>
      <c r="P9" s="29"/>
      <c r="Q9" s="29"/>
      <c r="R9" s="67">
        <v>45674</v>
      </c>
      <c r="S9" s="68" t="str">
        <f t="shared" ca="1" si="0"/>
        <v>0 years, 4 months, 19 days</v>
      </c>
      <c r="T9" s="32">
        <v>42000</v>
      </c>
      <c r="U9" s="32">
        <v>3000</v>
      </c>
      <c r="V9" s="32">
        <v>45000</v>
      </c>
      <c r="W9" s="32">
        <v>31</v>
      </c>
      <c r="X9" s="69">
        <f t="shared" si="2"/>
        <v>45000</v>
      </c>
      <c r="Y9" s="37" t="s">
        <v>218</v>
      </c>
      <c r="Z9" s="31">
        <v>45673</v>
      </c>
      <c r="AA9" s="37">
        <v>45762</v>
      </c>
      <c r="AB9" s="29">
        <f t="shared" ca="1" si="1"/>
        <v>-51</v>
      </c>
      <c r="AC9" s="29" t="s">
        <v>205</v>
      </c>
      <c r="AD9" s="29" t="s">
        <v>174</v>
      </c>
      <c r="AE9" s="29"/>
      <c r="AF9" s="29"/>
    </row>
    <row r="10" spans="1:32" s="12" customFormat="1" ht="39.950000000000003" customHeight="1">
      <c r="A10" s="4">
        <v>7</v>
      </c>
      <c r="B10" s="47">
        <v>3720346662659</v>
      </c>
      <c r="C10" s="4" t="s">
        <v>9</v>
      </c>
      <c r="D10" s="4" t="s">
        <v>157</v>
      </c>
      <c r="E10" s="4" t="s">
        <v>82</v>
      </c>
      <c r="F10" s="4" t="s">
        <v>24</v>
      </c>
      <c r="G10" s="7" t="s">
        <v>54</v>
      </c>
      <c r="H10" s="60">
        <v>1000000</v>
      </c>
      <c r="I10" s="4" t="s">
        <v>166</v>
      </c>
      <c r="J10" s="7" t="s">
        <v>83</v>
      </c>
      <c r="K10" s="7" t="s">
        <v>86</v>
      </c>
      <c r="L10" s="7" t="s">
        <v>84</v>
      </c>
      <c r="M10" s="7"/>
      <c r="N10" s="76" t="s">
        <v>85</v>
      </c>
      <c r="O10" s="7" t="s">
        <v>87</v>
      </c>
      <c r="P10" s="7" t="s">
        <v>88</v>
      </c>
      <c r="Q10" s="7" t="s">
        <v>37</v>
      </c>
      <c r="R10" s="67">
        <v>45208</v>
      </c>
      <c r="S10" s="68" t="str">
        <f t="shared" ca="1" si="0"/>
        <v>1 years, 7 months, 27 days</v>
      </c>
      <c r="T10" s="32">
        <v>40000</v>
      </c>
      <c r="U10" s="32">
        <v>3000</v>
      </c>
      <c r="V10" s="32">
        <f t="shared" ref="V10:V30" si="3">+T10+U10</f>
        <v>43000</v>
      </c>
      <c r="W10" s="32">
        <v>31</v>
      </c>
      <c r="X10" s="69">
        <f t="shared" si="2"/>
        <v>43000</v>
      </c>
      <c r="Y10" s="37" t="s">
        <v>218</v>
      </c>
      <c r="Z10" s="31">
        <v>45208</v>
      </c>
      <c r="AA10" s="34">
        <v>45747</v>
      </c>
      <c r="AB10" s="35">
        <f t="shared" ca="1" si="1"/>
        <v>-66</v>
      </c>
      <c r="AC10" s="35" t="s">
        <v>207</v>
      </c>
      <c r="AD10" s="35" t="s">
        <v>174</v>
      </c>
      <c r="AE10" s="35"/>
      <c r="AF10" s="36"/>
    </row>
    <row r="11" spans="1:32" s="12" customFormat="1" ht="39.950000000000003" customHeight="1">
      <c r="A11" s="78">
        <v>8</v>
      </c>
      <c r="B11" s="79">
        <v>1350338557745</v>
      </c>
      <c r="C11" s="80" t="s">
        <v>9</v>
      </c>
      <c r="D11" s="80" t="s">
        <v>157</v>
      </c>
      <c r="E11" s="80" t="s">
        <v>72</v>
      </c>
      <c r="F11" s="80" t="s">
        <v>24</v>
      </c>
      <c r="G11" s="38" t="s">
        <v>54</v>
      </c>
      <c r="H11" s="60">
        <v>1000000</v>
      </c>
      <c r="I11" s="38" t="s">
        <v>166</v>
      </c>
      <c r="J11" s="38" t="s">
        <v>73</v>
      </c>
      <c r="K11" s="38" t="s">
        <v>76</v>
      </c>
      <c r="L11" s="38" t="s">
        <v>74</v>
      </c>
      <c r="M11" s="38"/>
      <c r="N11" s="76" t="s">
        <v>75</v>
      </c>
      <c r="O11" s="38" t="s">
        <v>25</v>
      </c>
      <c r="P11" s="38" t="s">
        <v>77</v>
      </c>
      <c r="Q11" s="38">
        <v>600648</v>
      </c>
      <c r="R11" s="67">
        <v>44879</v>
      </c>
      <c r="S11" s="68" t="str">
        <f t="shared" ca="1" si="0"/>
        <v>2 years, 6 months, 22 days</v>
      </c>
      <c r="T11" s="69">
        <v>40000</v>
      </c>
      <c r="U11" s="69">
        <v>3000</v>
      </c>
      <c r="V11" s="69">
        <f t="shared" si="3"/>
        <v>43000</v>
      </c>
      <c r="W11" s="69">
        <v>30</v>
      </c>
      <c r="X11" s="69">
        <f t="shared" si="2"/>
        <v>41709.677419354834</v>
      </c>
      <c r="Y11" s="37" t="s">
        <v>218</v>
      </c>
      <c r="Z11" s="31">
        <v>44879</v>
      </c>
      <c r="AA11" s="83">
        <v>45747</v>
      </c>
      <c r="AB11" s="84">
        <f t="shared" ca="1" si="1"/>
        <v>-66</v>
      </c>
      <c r="AC11" s="84" t="s">
        <v>207</v>
      </c>
      <c r="AD11" s="84" t="s">
        <v>174</v>
      </c>
      <c r="AE11" s="84"/>
      <c r="AF11" s="85"/>
    </row>
    <row r="12" spans="1:32" s="12" customFormat="1" ht="39.950000000000003" customHeight="1">
      <c r="A12" s="80">
        <v>9</v>
      </c>
      <c r="B12" s="79">
        <v>3220281764153</v>
      </c>
      <c r="C12" s="80" t="s">
        <v>9</v>
      </c>
      <c r="D12" s="80" t="s">
        <v>157</v>
      </c>
      <c r="E12" s="80" t="s">
        <v>23</v>
      </c>
      <c r="F12" s="80" t="s">
        <v>34</v>
      </c>
      <c r="G12" s="38" t="s">
        <v>54</v>
      </c>
      <c r="H12" s="60">
        <v>1000000</v>
      </c>
      <c r="I12" s="80" t="s">
        <v>166</v>
      </c>
      <c r="J12" s="38" t="s">
        <v>58</v>
      </c>
      <c r="K12" s="38" t="s">
        <v>60</v>
      </c>
      <c r="L12" s="38" t="s">
        <v>55</v>
      </c>
      <c r="M12" s="38"/>
      <c r="N12" s="76" t="s">
        <v>59</v>
      </c>
      <c r="O12" s="38" t="s">
        <v>65</v>
      </c>
      <c r="P12" s="38" t="s">
        <v>15</v>
      </c>
      <c r="Q12" s="38" t="s">
        <v>78</v>
      </c>
      <c r="R12" s="67">
        <v>44409</v>
      </c>
      <c r="S12" s="68" t="str">
        <f t="shared" ca="1" si="0"/>
        <v>3 years, 10 months, 4 days</v>
      </c>
      <c r="T12" s="69">
        <v>32500</v>
      </c>
      <c r="U12" s="69">
        <v>3000</v>
      </c>
      <c r="V12" s="69">
        <f t="shared" si="3"/>
        <v>35500</v>
      </c>
      <c r="W12" s="69">
        <v>31</v>
      </c>
      <c r="X12" s="69">
        <f t="shared" si="2"/>
        <v>35500</v>
      </c>
      <c r="Y12" s="37" t="s">
        <v>218</v>
      </c>
      <c r="Z12" s="31">
        <v>44409</v>
      </c>
      <c r="AA12" s="83">
        <v>45747</v>
      </c>
      <c r="AB12" s="84">
        <f t="shared" ca="1" si="1"/>
        <v>-66</v>
      </c>
      <c r="AC12" s="84" t="s">
        <v>207</v>
      </c>
      <c r="AD12" s="84" t="s">
        <v>174</v>
      </c>
      <c r="AE12" s="86"/>
      <c r="AF12" s="85"/>
    </row>
    <row r="13" spans="1:32" s="3" customFormat="1" ht="39.950000000000003" customHeight="1">
      <c r="A13" s="78">
        <v>10</v>
      </c>
      <c r="B13" s="79">
        <v>3710254571009</v>
      </c>
      <c r="C13" s="80" t="s">
        <v>9</v>
      </c>
      <c r="D13" s="80" t="s">
        <v>157</v>
      </c>
      <c r="E13" s="80" t="s">
        <v>79</v>
      </c>
      <c r="F13" s="80" t="s">
        <v>34</v>
      </c>
      <c r="G13" s="38" t="s">
        <v>54</v>
      </c>
      <c r="H13" s="60">
        <v>1000000</v>
      </c>
      <c r="I13" s="80" t="s">
        <v>166</v>
      </c>
      <c r="J13" s="38" t="s">
        <v>80</v>
      </c>
      <c r="K13" s="38" t="s">
        <v>90</v>
      </c>
      <c r="L13" s="38" t="s">
        <v>64</v>
      </c>
      <c r="M13" s="38"/>
      <c r="N13" s="76" t="s">
        <v>89</v>
      </c>
      <c r="O13" s="38" t="s">
        <v>81</v>
      </c>
      <c r="P13" s="38" t="s">
        <v>15</v>
      </c>
      <c r="Q13" s="38" t="s">
        <v>78</v>
      </c>
      <c r="R13" s="67">
        <v>45206</v>
      </c>
      <c r="S13" s="68" t="str">
        <f t="shared" ca="1" si="0"/>
        <v>1 years, 7 months, 29 days</v>
      </c>
      <c r="T13" s="69">
        <v>32500</v>
      </c>
      <c r="U13" s="69">
        <v>1200</v>
      </c>
      <c r="V13" s="69">
        <f t="shared" si="3"/>
        <v>33700</v>
      </c>
      <c r="W13" s="69">
        <v>31</v>
      </c>
      <c r="X13" s="69">
        <f t="shared" si="2"/>
        <v>33700</v>
      </c>
      <c r="Y13" s="37" t="s">
        <v>218</v>
      </c>
      <c r="Z13" s="31">
        <v>45206</v>
      </c>
      <c r="AA13" s="83">
        <v>45747</v>
      </c>
      <c r="AB13" s="84">
        <f t="shared" ca="1" si="1"/>
        <v>-66</v>
      </c>
      <c r="AC13" s="84" t="s">
        <v>207</v>
      </c>
      <c r="AD13" s="84" t="s">
        <v>174</v>
      </c>
      <c r="AE13" s="84"/>
      <c r="AF13" s="85"/>
    </row>
    <row r="14" spans="1:32" s="3" customFormat="1" ht="39.950000000000003" customHeight="1">
      <c r="A14" s="80">
        <v>11</v>
      </c>
      <c r="B14" s="79">
        <v>1350311073427</v>
      </c>
      <c r="C14" s="80" t="s">
        <v>9</v>
      </c>
      <c r="D14" s="80" t="s">
        <v>157</v>
      </c>
      <c r="E14" s="80" t="s">
        <v>96</v>
      </c>
      <c r="F14" s="80" t="s">
        <v>27</v>
      </c>
      <c r="G14" s="38" t="s">
        <v>54</v>
      </c>
      <c r="H14" s="60">
        <v>1000000</v>
      </c>
      <c r="I14" s="80" t="s">
        <v>166</v>
      </c>
      <c r="J14" s="38" t="s">
        <v>97</v>
      </c>
      <c r="K14" s="38" t="s">
        <v>100</v>
      </c>
      <c r="L14" s="38" t="s">
        <v>98</v>
      </c>
      <c r="M14" s="38"/>
      <c r="N14" s="76" t="s">
        <v>99</v>
      </c>
      <c r="O14" s="38" t="s">
        <v>101</v>
      </c>
      <c r="P14" s="38" t="s">
        <v>15</v>
      </c>
      <c r="Q14" s="38" t="s">
        <v>78</v>
      </c>
      <c r="R14" s="67">
        <v>45292</v>
      </c>
      <c r="S14" s="68" t="str">
        <f t="shared" ca="1" si="0"/>
        <v>1 years, 5 months, 4 days</v>
      </c>
      <c r="T14" s="69">
        <v>32500</v>
      </c>
      <c r="U14" s="69">
        <v>3000</v>
      </c>
      <c r="V14" s="69">
        <f t="shared" si="3"/>
        <v>35500</v>
      </c>
      <c r="W14" s="69">
        <v>31</v>
      </c>
      <c r="X14" s="69">
        <f t="shared" si="2"/>
        <v>35500</v>
      </c>
      <c r="Y14" s="37" t="s">
        <v>218</v>
      </c>
      <c r="Z14" s="31">
        <v>45292</v>
      </c>
      <c r="AA14" s="83">
        <v>45747</v>
      </c>
      <c r="AB14" s="84">
        <f t="shared" ca="1" si="1"/>
        <v>-66</v>
      </c>
      <c r="AC14" s="84" t="s">
        <v>207</v>
      </c>
      <c r="AD14" s="84" t="s">
        <v>174</v>
      </c>
      <c r="AE14" s="84"/>
      <c r="AF14" s="85"/>
    </row>
    <row r="15" spans="1:32" s="3" customFormat="1" ht="39.950000000000003" customHeight="1">
      <c r="A15" s="78">
        <v>12</v>
      </c>
      <c r="B15" s="79">
        <v>1350331006281</v>
      </c>
      <c r="C15" s="80" t="s">
        <v>9</v>
      </c>
      <c r="D15" s="80" t="s">
        <v>157</v>
      </c>
      <c r="E15" s="80" t="s">
        <v>102</v>
      </c>
      <c r="F15" s="80" t="s">
        <v>27</v>
      </c>
      <c r="G15" s="38" t="s">
        <v>54</v>
      </c>
      <c r="H15" s="60">
        <v>1000000</v>
      </c>
      <c r="I15" s="80" t="s">
        <v>166</v>
      </c>
      <c r="J15" s="38" t="s">
        <v>103</v>
      </c>
      <c r="K15" s="38" t="s">
        <v>100</v>
      </c>
      <c r="L15" s="38" t="s">
        <v>104</v>
      </c>
      <c r="M15" s="38"/>
      <c r="N15" s="76" t="s">
        <v>105</v>
      </c>
      <c r="O15" s="38" t="s">
        <v>104</v>
      </c>
      <c r="P15" s="38" t="s">
        <v>106</v>
      </c>
      <c r="Q15" s="38" t="s">
        <v>37</v>
      </c>
      <c r="R15" s="67">
        <v>45333</v>
      </c>
      <c r="S15" s="68" t="str">
        <f t="shared" ca="1" si="0"/>
        <v>1 years, 3 months, 25 days</v>
      </c>
      <c r="T15" s="69">
        <v>32500</v>
      </c>
      <c r="U15" s="69">
        <v>3000</v>
      </c>
      <c r="V15" s="69">
        <f t="shared" si="3"/>
        <v>35500</v>
      </c>
      <c r="W15" s="69">
        <v>31</v>
      </c>
      <c r="X15" s="69">
        <f t="shared" si="2"/>
        <v>35500</v>
      </c>
      <c r="Y15" s="37" t="s">
        <v>218</v>
      </c>
      <c r="Z15" s="31">
        <v>45333</v>
      </c>
      <c r="AA15" s="83">
        <v>45747</v>
      </c>
      <c r="AB15" s="84">
        <f t="shared" ca="1" si="1"/>
        <v>-66</v>
      </c>
      <c r="AC15" s="84" t="s">
        <v>207</v>
      </c>
      <c r="AD15" s="84" t="s">
        <v>174</v>
      </c>
      <c r="AE15" s="86"/>
      <c r="AF15" s="86"/>
    </row>
    <row r="16" spans="1:32" s="3" customFormat="1" ht="39.950000000000003" customHeight="1">
      <c r="A16" s="80">
        <v>13</v>
      </c>
      <c r="B16" s="79">
        <v>2130180519075</v>
      </c>
      <c r="C16" s="80" t="s">
        <v>9</v>
      </c>
      <c r="D16" s="80" t="s">
        <v>157</v>
      </c>
      <c r="E16" s="80" t="s">
        <v>28</v>
      </c>
      <c r="F16" s="80" t="s">
        <v>26</v>
      </c>
      <c r="G16" s="38" t="s">
        <v>54</v>
      </c>
      <c r="H16" s="60">
        <v>1000000</v>
      </c>
      <c r="I16" s="80" t="s">
        <v>166</v>
      </c>
      <c r="J16" s="38" t="s">
        <v>56</v>
      </c>
      <c r="K16" s="38" t="s">
        <v>127</v>
      </c>
      <c r="L16" s="38" t="s">
        <v>61</v>
      </c>
      <c r="M16" s="87"/>
      <c r="N16" s="76" t="s">
        <v>57</v>
      </c>
      <c r="O16" s="38" t="s">
        <v>67</v>
      </c>
      <c r="P16" s="38" t="s">
        <v>35</v>
      </c>
      <c r="Q16" s="38">
        <v>455</v>
      </c>
      <c r="R16" s="67">
        <v>44383</v>
      </c>
      <c r="S16" s="68" t="str">
        <f t="shared" ca="1" si="0"/>
        <v>3 years, 10 months, 30 days</v>
      </c>
      <c r="T16" s="69">
        <v>32500</v>
      </c>
      <c r="U16" s="69">
        <v>1200</v>
      </c>
      <c r="V16" s="69">
        <f t="shared" si="3"/>
        <v>33700</v>
      </c>
      <c r="W16" s="69">
        <v>31</v>
      </c>
      <c r="X16" s="69">
        <f t="shared" si="2"/>
        <v>33700</v>
      </c>
      <c r="Y16" s="37" t="s">
        <v>218</v>
      </c>
      <c r="Z16" s="31">
        <v>44383</v>
      </c>
      <c r="AA16" s="83">
        <v>45747</v>
      </c>
      <c r="AB16" s="84">
        <f t="shared" ca="1" si="1"/>
        <v>-66</v>
      </c>
      <c r="AC16" s="84" t="s">
        <v>207</v>
      </c>
      <c r="AD16" s="84" t="s">
        <v>174</v>
      </c>
      <c r="AE16" s="86"/>
      <c r="AF16" s="86"/>
    </row>
    <row r="17" spans="1:32" s="3" customFormat="1" ht="39.950000000000003" customHeight="1">
      <c r="A17" s="78">
        <v>14</v>
      </c>
      <c r="B17" s="79">
        <v>4130479163859</v>
      </c>
      <c r="C17" s="80" t="s">
        <v>9</v>
      </c>
      <c r="D17" s="80" t="s">
        <v>157</v>
      </c>
      <c r="E17" s="80" t="s">
        <v>91</v>
      </c>
      <c r="F17" s="80" t="s">
        <v>26</v>
      </c>
      <c r="G17" s="38" t="s">
        <v>54</v>
      </c>
      <c r="H17" s="60">
        <v>1000000</v>
      </c>
      <c r="I17" s="80" t="s">
        <v>166</v>
      </c>
      <c r="J17" s="38" t="s">
        <v>94</v>
      </c>
      <c r="K17" s="38" t="s">
        <v>95</v>
      </c>
      <c r="L17" s="38" t="s">
        <v>93</v>
      </c>
      <c r="M17" s="87"/>
      <c r="N17" s="76">
        <v>28523</v>
      </c>
      <c r="O17" s="38" t="s">
        <v>92</v>
      </c>
      <c r="P17" s="38" t="s">
        <v>15</v>
      </c>
      <c r="Q17" s="38" t="s">
        <v>78</v>
      </c>
      <c r="R17" s="67">
        <v>45523</v>
      </c>
      <c r="S17" s="68" t="str">
        <f t="shared" ca="1" si="0"/>
        <v>0 years, 9 months, 17 days</v>
      </c>
      <c r="T17" s="69">
        <v>32500</v>
      </c>
      <c r="U17" s="69">
        <v>1200</v>
      </c>
      <c r="V17" s="69">
        <f t="shared" si="3"/>
        <v>33700</v>
      </c>
      <c r="W17" s="69">
        <v>30</v>
      </c>
      <c r="X17" s="69">
        <f t="shared" si="2"/>
        <v>32651.61290322581</v>
      </c>
      <c r="Y17" s="37" t="s">
        <v>218</v>
      </c>
      <c r="Z17" s="31">
        <v>45523</v>
      </c>
      <c r="AA17" s="83">
        <v>45747</v>
      </c>
      <c r="AB17" s="84">
        <f t="shared" ca="1" si="1"/>
        <v>-66</v>
      </c>
      <c r="AC17" s="84" t="s">
        <v>207</v>
      </c>
      <c r="AD17" s="84" t="s">
        <v>174</v>
      </c>
      <c r="AE17" s="84"/>
      <c r="AF17" s="88"/>
    </row>
    <row r="18" spans="1:32" s="9" customFormat="1" ht="39.950000000000003" customHeight="1">
      <c r="A18" s="80">
        <v>15</v>
      </c>
      <c r="B18" s="79">
        <v>3710210650273</v>
      </c>
      <c r="C18" s="80" t="s">
        <v>234</v>
      </c>
      <c r="D18" s="80" t="s">
        <v>157</v>
      </c>
      <c r="E18" s="80" t="s">
        <v>112</v>
      </c>
      <c r="F18" s="80" t="s">
        <v>111</v>
      </c>
      <c r="G18" s="38" t="s">
        <v>54</v>
      </c>
      <c r="H18" s="81">
        <v>0</v>
      </c>
      <c r="I18" s="80" t="s">
        <v>166</v>
      </c>
      <c r="J18" s="38" t="s">
        <v>113</v>
      </c>
      <c r="K18" s="38" t="s">
        <v>115</v>
      </c>
      <c r="L18" s="38" t="s">
        <v>64</v>
      </c>
      <c r="M18" s="87"/>
      <c r="N18" s="76" t="s">
        <v>114</v>
      </c>
      <c r="O18" s="38" t="s">
        <v>122</v>
      </c>
      <c r="P18" s="38" t="s">
        <v>15</v>
      </c>
      <c r="Q18" s="38">
        <v>589430</v>
      </c>
      <c r="R18" s="67">
        <v>45395</v>
      </c>
      <c r="S18" s="68" t="str">
        <f t="shared" ca="1" si="0"/>
        <v>1 years, 1 months, 23 days</v>
      </c>
      <c r="T18" s="69">
        <v>26000</v>
      </c>
      <c r="U18" s="69">
        <v>3000</v>
      </c>
      <c r="V18" s="69">
        <f t="shared" si="3"/>
        <v>29000</v>
      </c>
      <c r="W18" s="69">
        <v>31</v>
      </c>
      <c r="X18" s="69">
        <f t="shared" si="2"/>
        <v>29000</v>
      </c>
      <c r="Y18" s="89" t="s">
        <v>37</v>
      </c>
      <c r="Z18" s="31"/>
      <c r="AA18" s="89"/>
      <c r="AB18" s="89" t="s">
        <v>37</v>
      </c>
      <c r="AC18" s="89" t="s">
        <v>37</v>
      </c>
      <c r="AD18" s="89" t="s">
        <v>37</v>
      </c>
      <c r="AE18" s="84"/>
      <c r="AF18" s="86"/>
    </row>
    <row r="19" spans="1:32" s="8" customFormat="1" ht="39.950000000000003" customHeight="1">
      <c r="A19" s="78">
        <v>16</v>
      </c>
      <c r="B19" s="79">
        <v>3710216601757</v>
      </c>
      <c r="C19" s="80" t="s">
        <v>234</v>
      </c>
      <c r="D19" s="80" t="s">
        <v>157</v>
      </c>
      <c r="E19" s="80" t="s">
        <v>294</v>
      </c>
      <c r="F19" s="80" t="s">
        <v>111</v>
      </c>
      <c r="G19" s="38" t="s">
        <v>54</v>
      </c>
      <c r="H19" s="81">
        <v>0</v>
      </c>
      <c r="I19" s="80" t="s">
        <v>166</v>
      </c>
      <c r="J19" s="38" t="s">
        <v>295</v>
      </c>
      <c r="K19" s="38"/>
      <c r="L19" s="38"/>
      <c r="M19" s="87"/>
      <c r="N19" s="76"/>
      <c r="O19" s="38" t="s">
        <v>335</v>
      </c>
      <c r="P19" s="38" t="s">
        <v>15</v>
      </c>
      <c r="Q19" s="38"/>
      <c r="R19" s="67">
        <v>45788</v>
      </c>
      <c r="S19" s="68" t="str">
        <f ca="1">DATEDIF(R19, TODAY(), "Y") &amp; " years, " &amp; DATEDIF(R19, TODAY(), "YM") &amp; " months, " &amp; DATEDIF(R19, TODAY(), "MD") &amp; " days"</f>
        <v>0 years, 0 months, 25 days</v>
      </c>
      <c r="T19" s="69">
        <v>26000</v>
      </c>
      <c r="U19" s="69">
        <v>3000</v>
      </c>
      <c r="V19" s="69">
        <f>+T19+U19</f>
        <v>29000</v>
      </c>
      <c r="W19" s="69">
        <v>31</v>
      </c>
      <c r="X19" s="69">
        <f t="shared" si="2"/>
        <v>29000</v>
      </c>
      <c r="Y19" s="89"/>
      <c r="Z19" s="37"/>
      <c r="AA19" s="89"/>
      <c r="AB19" s="89"/>
      <c r="AC19" s="89"/>
      <c r="AD19" s="89"/>
      <c r="AE19" s="84"/>
      <c r="AF19" s="86"/>
    </row>
    <row r="20" spans="1:32" s="8" customFormat="1" ht="39.950000000000003" customHeight="1">
      <c r="A20" s="80">
        <v>17</v>
      </c>
      <c r="B20" s="79">
        <v>14301154322157</v>
      </c>
      <c r="C20" s="80" t="s">
        <v>234</v>
      </c>
      <c r="D20" s="80" t="s">
        <v>157</v>
      </c>
      <c r="E20" s="80" t="s">
        <v>296</v>
      </c>
      <c r="F20" s="80" t="s">
        <v>111</v>
      </c>
      <c r="G20" s="38" t="s">
        <v>54</v>
      </c>
      <c r="H20" s="81">
        <v>0</v>
      </c>
      <c r="I20" s="80" t="s">
        <v>166</v>
      </c>
      <c r="J20" s="38" t="s">
        <v>297</v>
      </c>
      <c r="K20" s="38"/>
      <c r="L20" s="38"/>
      <c r="M20" s="87"/>
      <c r="N20" s="76"/>
      <c r="O20" s="38"/>
      <c r="P20" s="38"/>
      <c r="Q20" s="38" t="s">
        <v>37</v>
      </c>
      <c r="R20" s="67">
        <v>45790</v>
      </c>
      <c r="S20" s="68" t="str">
        <f ca="1">DATEDIF(R20, TODAY(), "Y") &amp; " years, " &amp; DATEDIF(R20, TODAY(), "YM") &amp; " months, " &amp; DATEDIF(R20, TODAY(), "MD") &amp; " days"</f>
        <v>0 years, 0 months, 23 days</v>
      </c>
      <c r="T20" s="69">
        <v>26000</v>
      </c>
      <c r="U20" s="69">
        <v>3000</v>
      </c>
      <c r="V20" s="69">
        <f>+T20+U20</f>
        <v>29000</v>
      </c>
      <c r="W20" s="69">
        <v>31</v>
      </c>
      <c r="X20" s="69">
        <f t="shared" si="2"/>
        <v>29000</v>
      </c>
      <c r="Y20" s="89"/>
      <c r="Z20" s="37"/>
      <c r="AA20" s="89"/>
      <c r="AB20" s="89"/>
      <c r="AC20" s="89"/>
      <c r="AD20" s="89"/>
      <c r="AE20" s="84"/>
      <c r="AF20" s="86"/>
    </row>
    <row r="21" spans="1:32" s="28" customFormat="1" ht="39.950000000000003" customHeight="1">
      <c r="A21" s="78">
        <v>18</v>
      </c>
      <c r="B21" s="79">
        <v>3710223938521</v>
      </c>
      <c r="C21" s="80" t="s">
        <v>234</v>
      </c>
      <c r="D21" s="80" t="s">
        <v>157</v>
      </c>
      <c r="E21" s="80" t="s">
        <v>229</v>
      </c>
      <c r="F21" s="80" t="s">
        <v>111</v>
      </c>
      <c r="G21" s="80" t="s">
        <v>54</v>
      </c>
      <c r="H21" s="90" t="s">
        <v>37</v>
      </c>
      <c r="I21" s="80" t="s">
        <v>166</v>
      </c>
      <c r="J21" s="80" t="s">
        <v>230</v>
      </c>
      <c r="K21" s="80" t="s">
        <v>232</v>
      </c>
      <c r="L21" s="91" t="s">
        <v>231</v>
      </c>
      <c r="M21" s="92"/>
      <c r="N21" s="76">
        <v>37187</v>
      </c>
      <c r="O21" s="92" t="s">
        <v>233</v>
      </c>
      <c r="P21" s="93" t="s">
        <v>235</v>
      </c>
      <c r="Q21" s="94" t="s">
        <v>37</v>
      </c>
      <c r="R21" s="67">
        <v>45686</v>
      </c>
      <c r="S21" s="68" t="str">
        <f t="shared" ca="1" si="0"/>
        <v>0 years, 4 months, 7 days</v>
      </c>
      <c r="T21" s="69">
        <v>26000</v>
      </c>
      <c r="U21" s="69">
        <v>3000</v>
      </c>
      <c r="V21" s="69">
        <f t="shared" si="3"/>
        <v>29000</v>
      </c>
      <c r="W21" s="69">
        <v>31</v>
      </c>
      <c r="X21" s="69">
        <f t="shared" si="2"/>
        <v>29000</v>
      </c>
      <c r="Y21" s="89" t="s">
        <v>37</v>
      </c>
      <c r="Z21" s="31" t="s">
        <v>37</v>
      </c>
      <c r="AA21" s="89" t="s">
        <v>37</v>
      </c>
      <c r="AB21" s="89" t="s">
        <v>37</v>
      </c>
      <c r="AC21" s="89" t="s">
        <v>37</v>
      </c>
      <c r="AD21" s="89" t="s">
        <v>37</v>
      </c>
      <c r="AE21" s="84" t="s">
        <v>37</v>
      </c>
      <c r="AF21" s="86"/>
    </row>
    <row r="22" spans="1:32" s="28" customFormat="1" ht="39.950000000000003" customHeight="1">
      <c r="A22" s="80">
        <v>19</v>
      </c>
      <c r="B22" s="79">
        <v>3710263887929</v>
      </c>
      <c r="C22" s="80" t="s">
        <v>234</v>
      </c>
      <c r="D22" s="80" t="s">
        <v>157</v>
      </c>
      <c r="E22" s="80" t="s">
        <v>247</v>
      </c>
      <c r="F22" s="80" t="s">
        <v>111</v>
      </c>
      <c r="G22" s="80" t="s">
        <v>54</v>
      </c>
      <c r="H22" s="90" t="s">
        <v>37</v>
      </c>
      <c r="I22" s="80" t="s">
        <v>166</v>
      </c>
      <c r="J22" s="80" t="s">
        <v>80</v>
      </c>
      <c r="K22" s="80"/>
      <c r="L22" s="91"/>
      <c r="M22" s="92"/>
      <c r="N22" s="76"/>
      <c r="O22" s="92"/>
      <c r="P22" s="93"/>
      <c r="Q22" s="94"/>
      <c r="R22" s="67">
        <v>45736</v>
      </c>
      <c r="S22" s="68" t="str">
        <f t="shared" ca="1" si="0"/>
        <v>0 years, 2 months, 16 days</v>
      </c>
      <c r="T22" s="69">
        <v>26000</v>
      </c>
      <c r="U22" s="69">
        <v>3000</v>
      </c>
      <c r="V22" s="69">
        <f t="shared" si="3"/>
        <v>29000</v>
      </c>
      <c r="W22" s="69">
        <v>12</v>
      </c>
      <c r="X22" s="69">
        <f t="shared" si="2"/>
        <v>13064.516129032258</v>
      </c>
      <c r="Y22" s="89"/>
      <c r="Z22" s="31"/>
      <c r="AA22" s="89"/>
      <c r="AB22" s="89"/>
      <c r="AC22" s="89"/>
      <c r="AD22" s="89"/>
      <c r="AE22" s="84"/>
      <c r="AF22" s="86"/>
    </row>
    <row r="23" spans="1:32" s="28" customFormat="1" ht="39.950000000000003" customHeight="1">
      <c r="A23" s="78">
        <v>20</v>
      </c>
      <c r="B23" s="79">
        <v>3740503356037</v>
      </c>
      <c r="C23" s="80" t="s">
        <v>9</v>
      </c>
      <c r="D23" s="80" t="s">
        <v>158</v>
      </c>
      <c r="E23" s="80" t="s">
        <v>29</v>
      </c>
      <c r="F23" s="80" t="s">
        <v>204</v>
      </c>
      <c r="G23" s="38" t="s">
        <v>54</v>
      </c>
      <c r="H23" s="81" t="s">
        <v>37</v>
      </c>
      <c r="I23" s="80" t="s">
        <v>166</v>
      </c>
      <c r="J23" s="38" t="s">
        <v>69</v>
      </c>
      <c r="K23" s="38" t="s">
        <v>71</v>
      </c>
      <c r="L23" s="38" t="s">
        <v>68</v>
      </c>
      <c r="M23" s="87"/>
      <c r="N23" s="76" t="s">
        <v>70</v>
      </c>
      <c r="O23" s="38" t="s">
        <v>30</v>
      </c>
      <c r="P23" s="38" t="s">
        <v>15</v>
      </c>
      <c r="Q23" s="38" t="s">
        <v>37</v>
      </c>
      <c r="R23" s="67" t="s">
        <v>37</v>
      </c>
      <c r="S23" s="68" t="e">
        <f t="shared" ca="1" si="0"/>
        <v>#VALUE!</v>
      </c>
      <c r="T23" s="69">
        <v>28000</v>
      </c>
      <c r="U23" s="69">
        <v>0</v>
      </c>
      <c r="V23" s="69">
        <f t="shared" si="3"/>
        <v>28000</v>
      </c>
      <c r="W23" s="69">
        <v>31</v>
      </c>
      <c r="X23" s="69">
        <f t="shared" si="2"/>
        <v>28000</v>
      </c>
      <c r="Y23" s="37" t="s">
        <v>218</v>
      </c>
      <c r="Z23" s="37" t="s">
        <v>37</v>
      </c>
      <c r="AA23" s="83">
        <v>45747</v>
      </c>
      <c r="AB23" s="84">
        <f ca="1">AA23-TODAY()</f>
        <v>-66</v>
      </c>
      <c r="AC23" s="84" t="s">
        <v>207</v>
      </c>
      <c r="AD23" s="84" t="s">
        <v>174</v>
      </c>
      <c r="AE23" s="135" t="s">
        <v>170</v>
      </c>
      <c r="AF23" s="85"/>
    </row>
    <row r="24" spans="1:32" s="126" customFormat="1" ht="39.950000000000003" customHeight="1">
      <c r="A24" s="80">
        <v>21</v>
      </c>
      <c r="B24" s="79">
        <v>3710266887137</v>
      </c>
      <c r="C24" s="80" t="s">
        <v>9</v>
      </c>
      <c r="D24" s="80" t="s">
        <v>157</v>
      </c>
      <c r="E24" s="80" t="s">
        <v>298</v>
      </c>
      <c r="F24" s="80" t="s">
        <v>128</v>
      </c>
      <c r="G24" s="38" t="s">
        <v>54</v>
      </c>
      <c r="H24" s="81">
        <v>500000</v>
      </c>
      <c r="I24" s="80" t="s">
        <v>166</v>
      </c>
      <c r="J24" s="38" t="s">
        <v>38</v>
      </c>
      <c r="K24" s="38" t="s">
        <v>47</v>
      </c>
      <c r="L24" s="38" t="s">
        <v>331</v>
      </c>
      <c r="M24" s="38"/>
      <c r="N24" s="76" t="s">
        <v>332</v>
      </c>
      <c r="O24" s="38" t="s">
        <v>333</v>
      </c>
      <c r="P24" s="38" t="s">
        <v>15</v>
      </c>
      <c r="Q24" s="38"/>
      <c r="R24" s="67">
        <v>45794</v>
      </c>
      <c r="S24" s="68" t="str">
        <f t="shared" ca="1" si="0"/>
        <v>0 years, 0 months, 19 days</v>
      </c>
      <c r="T24" s="69">
        <v>32500</v>
      </c>
      <c r="U24" s="69">
        <v>1200</v>
      </c>
      <c r="V24" s="69">
        <f t="shared" si="3"/>
        <v>33700</v>
      </c>
      <c r="W24" s="69">
        <v>31</v>
      </c>
      <c r="X24" s="69">
        <f t="shared" si="2"/>
        <v>33700</v>
      </c>
      <c r="Y24" s="37"/>
      <c r="Z24" s="37"/>
      <c r="AA24" s="83"/>
      <c r="AB24" s="84"/>
      <c r="AC24" s="84"/>
      <c r="AD24" s="84"/>
      <c r="AE24" s="86"/>
      <c r="AF24" s="85"/>
    </row>
    <row r="25" spans="1:32" s="28" customFormat="1" ht="39.950000000000003" customHeight="1">
      <c r="A25" s="57">
        <v>22</v>
      </c>
      <c r="B25" s="57">
        <v>3710475135507</v>
      </c>
      <c r="C25" s="39" t="s">
        <v>9</v>
      </c>
      <c r="D25" s="39" t="s">
        <v>157</v>
      </c>
      <c r="E25" s="39" t="s">
        <v>16</v>
      </c>
      <c r="F25" s="39" t="s">
        <v>22</v>
      </c>
      <c r="G25" s="40" t="s">
        <v>54</v>
      </c>
      <c r="H25" s="46">
        <v>1000000</v>
      </c>
      <c r="I25" s="39" t="s">
        <v>166</v>
      </c>
      <c r="J25" s="40" t="s">
        <v>44</v>
      </c>
      <c r="K25" s="40" t="s">
        <v>47</v>
      </c>
      <c r="L25" s="40" t="s">
        <v>45</v>
      </c>
      <c r="M25" s="40"/>
      <c r="N25" s="41" t="s">
        <v>46</v>
      </c>
      <c r="O25" s="40" t="s">
        <v>17</v>
      </c>
      <c r="P25" s="40" t="s">
        <v>15</v>
      </c>
      <c r="Q25" s="40" t="s">
        <v>78</v>
      </c>
      <c r="R25" s="73">
        <v>45748</v>
      </c>
      <c r="S25" s="74" t="str">
        <f t="shared" ca="1" si="0"/>
        <v>0 years, 2 months, 4 days</v>
      </c>
      <c r="T25" s="42">
        <v>32500</v>
      </c>
      <c r="U25" s="42">
        <v>1200</v>
      </c>
      <c r="V25" s="42">
        <f t="shared" si="3"/>
        <v>33700</v>
      </c>
      <c r="W25" s="42">
        <v>31</v>
      </c>
      <c r="X25" s="42">
        <f t="shared" ref="X25:X30" si="4">+T25/31*W25+U25</f>
        <v>33700</v>
      </c>
      <c r="Y25" s="43"/>
      <c r="Z25" s="44"/>
      <c r="AA25" s="44"/>
      <c r="AB25" s="44"/>
      <c r="AC25" s="44" t="s">
        <v>207</v>
      </c>
      <c r="AD25" s="44" t="s">
        <v>174</v>
      </c>
      <c r="AE25" s="71"/>
      <c r="AF25" s="45"/>
    </row>
    <row r="26" spans="1:32" s="12" customFormat="1" ht="39.950000000000003" customHeight="1">
      <c r="A26" s="57">
        <v>23</v>
      </c>
      <c r="B26" s="57">
        <v>3710287427211</v>
      </c>
      <c r="C26" s="39" t="s">
        <v>9</v>
      </c>
      <c r="D26" s="39" t="s">
        <v>157</v>
      </c>
      <c r="E26" s="39" t="s">
        <v>18</v>
      </c>
      <c r="F26" s="39" t="s">
        <v>20</v>
      </c>
      <c r="G26" s="40" t="s">
        <v>54</v>
      </c>
      <c r="H26" s="46">
        <v>1000000</v>
      </c>
      <c r="I26" s="39" t="s">
        <v>166</v>
      </c>
      <c r="J26" s="40" t="s">
        <v>42</v>
      </c>
      <c r="K26" s="40" t="s">
        <v>90</v>
      </c>
      <c r="L26" s="40" t="s">
        <v>63</v>
      </c>
      <c r="M26" s="48"/>
      <c r="N26" s="41" t="s">
        <v>43</v>
      </c>
      <c r="O26" s="40" t="s">
        <v>19</v>
      </c>
      <c r="P26" s="40" t="s">
        <v>15</v>
      </c>
      <c r="Q26" s="40" t="s">
        <v>78</v>
      </c>
      <c r="R26" s="73">
        <v>45748</v>
      </c>
      <c r="S26" s="74" t="str">
        <f t="shared" ca="1" si="0"/>
        <v>0 years, 2 months, 4 days</v>
      </c>
      <c r="T26" s="42">
        <v>32500</v>
      </c>
      <c r="U26" s="42">
        <v>1200</v>
      </c>
      <c r="V26" s="42">
        <f t="shared" si="3"/>
        <v>33700</v>
      </c>
      <c r="W26" s="42">
        <v>31</v>
      </c>
      <c r="X26" s="42">
        <f t="shared" si="4"/>
        <v>33700</v>
      </c>
      <c r="Y26" s="43"/>
      <c r="Z26" s="44"/>
      <c r="AA26" s="44"/>
      <c r="AB26" s="44"/>
      <c r="AC26" s="44" t="s">
        <v>207</v>
      </c>
      <c r="AD26" s="44" t="s">
        <v>174</v>
      </c>
      <c r="AE26" s="71"/>
      <c r="AF26" s="45"/>
    </row>
    <row r="27" spans="1:32" s="12" customFormat="1" ht="39.950000000000003" customHeight="1">
      <c r="A27" s="57">
        <v>24</v>
      </c>
      <c r="B27" s="57">
        <v>3710229532001</v>
      </c>
      <c r="C27" s="39" t="s">
        <v>9</v>
      </c>
      <c r="D27" s="39" t="s">
        <v>157</v>
      </c>
      <c r="E27" s="39" t="s">
        <v>13</v>
      </c>
      <c r="F27" s="39" t="s">
        <v>22</v>
      </c>
      <c r="G27" s="40" t="s">
        <v>54</v>
      </c>
      <c r="H27" s="46">
        <v>1000000</v>
      </c>
      <c r="I27" s="39" t="s">
        <v>166</v>
      </c>
      <c r="J27" s="40" t="s">
        <v>48</v>
      </c>
      <c r="K27" s="40" t="s">
        <v>62</v>
      </c>
      <c r="L27" s="40" t="s">
        <v>50</v>
      </c>
      <c r="M27" s="40"/>
      <c r="N27" s="41" t="s">
        <v>49</v>
      </c>
      <c r="O27" s="40" t="s">
        <v>14</v>
      </c>
      <c r="P27" s="40" t="s">
        <v>15</v>
      </c>
      <c r="Q27" s="40" t="s">
        <v>78</v>
      </c>
      <c r="R27" s="73">
        <v>45748</v>
      </c>
      <c r="S27" s="74" t="str">
        <f t="shared" ca="1" si="0"/>
        <v>0 years, 2 months, 4 days</v>
      </c>
      <c r="T27" s="42">
        <v>32500</v>
      </c>
      <c r="U27" s="42">
        <v>1200</v>
      </c>
      <c r="V27" s="42">
        <f t="shared" si="3"/>
        <v>33700</v>
      </c>
      <c r="W27" s="42">
        <v>31</v>
      </c>
      <c r="X27" s="42">
        <f t="shared" si="4"/>
        <v>33700</v>
      </c>
      <c r="Y27" s="43"/>
      <c r="Z27" s="44"/>
      <c r="AA27" s="44"/>
      <c r="AB27" s="44"/>
      <c r="AC27" s="44" t="s">
        <v>207</v>
      </c>
      <c r="AD27" s="44" t="s">
        <v>174</v>
      </c>
      <c r="AE27" s="71"/>
      <c r="AF27" s="45"/>
    </row>
    <row r="28" spans="1:32" ht="39.950000000000003" customHeight="1">
      <c r="A28" s="57">
        <v>25</v>
      </c>
      <c r="B28" s="57">
        <v>3710222139603</v>
      </c>
      <c r="C28" s="39" t="s">
        <v>9</v>
      </c>
      <c r="D28" s="39" t="s">
        <v>157</v>
      </c>
      <c r="E28" s="39" t="s">
        <v>21</v>
      </c>
      <c r="F28" s="39" t="s">
        <v>20</v>
      </c>
      <c r="G28" s="40" t="s">
        <v>54</v>
      </c>
      <c r="H28" s="46">
        <v>1000000</v>
      </c>
      <c r="I28" s="39" t="s">
        <v>166</v>
      </c>
      <c r="J28" s="40" t="s">
        <v>51</v>
      </c>
      <c r="K28" s="40" t="s">
        <v>47</v>
      </c>
      <c r="L28" s="40" t="s">
        <v>53</v>
      </c>
      <c r="M28" s="40"/>
      <c r="N28" s="41" t="s">
        <v>52</v>
      </c>
      <c r="O28" s="40" t="s">
        <v>66</v>
      </c>
      <c r="P28" s="40" t="s">
        <v>15</v>
      </c>
      <c r="Q28" s="40" t="s">
        <v>78</v>
      </c>
      <c r="R28" s="73">
        <v>45748</v>
      </c>
      <c r="S28" s="74" t="str">
        <f t="shared" ca="1" si="0"/>
        <v>0 years, 2 months, 4 days</v>
      </c>
      <c r="T28" s="42">
        <v>32500</v>
      </c>
      <c r="U28" s="42">
        <v>1200</v>
      </c>
      <c r="V28" s="42">
        <f t="shared" si="3"/>
        <v>33700</v>
      </c>
      <c r="W28" s="42">
        <v>31</v>
      </c>
      <c r="X28" s="42">
        <f t="shared" si="4"/>
        <v>33700</v>
      </c>
      <c r="Y28" s="43"/>
      <c r="Z28" s="44"/>
      <c r="AA28" s="44"/>
      <c r="AB28" s="44"/>
      <c r="AC28" s="44" t="s">
        <v>207</v>
      </c>
      <c r="AD28" s="44" t="s">
        <v>174</v>
      </c>
      <c r="AE28" s="71"/>
      <c r="AF28" s="45"/>
    </row>
    <row r="29" spans="1:32" ht="39.950000000000003" customHeight="1">
      <c r="A29" s="57">
        <v>26</v>
      </c>
      <c r="B29" s="57">
        <v>3710229880897</v>
      </c>
      <c r="C29" s="39" t="s">
        <v>9</v>
      </c>
      <c r="D29" s="39" t="s">
        <v>157</v>
      </c>
      <c r="E29" s="39" t="s">
        <v>248</v>
      </c>
      <c r="F29" s="39" t="s">
        <v>22</v>
      </c>
      <c r="G29" s="40" t="s">
        <v>54</v>
      </c>
      <c r="H29" s="46">
        <v>1000000</v>
      </c>
      <c r="I29" s="39" t="s">
        <v>166</v>
      </c>
      <c r="J29" s="40" t="s">
        <v>249</v>
      </c>
      <c r="K29" s="40" t="s">
        <v>47</v>
      </c>
      <c r="L29" s="40" t="s">
        <v>250</v>
      </c>
      <c r="M29" s="40"/>
      <c r="N29" s="41"/>
      <c r="O29" s="40"/>
      <c r="P29" s="40"/>
      <c r="Q29" s="40"/>
      <c r="R29" s="73">
        <v>45748</v>
      </c>
      <c r="S29" s="74" t="str">
        <f t="shared" ca="1" si="0"/>
        <v>0 years, 2 months, 4 days</v>
      </c>
      <c r="T29" s="42">
        <v>32500</v>
      </c>
      <c r="U29" s="42">
        <v>1200</v>
      </c>
      <c r="V29" s="42">
        <f t="shared" si="3"/>
        <v>33700</v>
      </c>
      <c r="W29" s="42">
        <v>31</v>
      </c>
      <c r="X29" s="42">
        <f t="shared" si="4"/>
        <v>33700</v>
      </c>
      <c r="Y29" s="43"/>
      <c r="Z29" s="44"/>
      <c r="AA29" s="44"/>
      <c r="AB29" s="44"/>
      <c r="AC29" s="44" t="s">
        <v>207</v>
      </c>
      <c r="AD29" s="44" t="s">
        <v>174</v>
      </c>
      <c r="AE29" s="71"/>
      <c r="AF29" s="45"/>
    </row>
    <row r="30" spans="1:32" ht="39.950000000000003" customHeight="1">
      <c r="A30" s="57">
        <v>27</v>
      </c>
      <c r="B30" s="57">
        <v>1410115927965</v>
      </c>
      <c r="C30" s="57" t="s">
        <v>9</v>
      </c>
      <c r="D30" s="57" t="s">
        <v>157</v>
      </c>
      <c r="E30" s="57" t="s">
        <v>326</v>
      </c>
      <c r="F30" s="57" t="s">
        <v>20</v>
      </c>
      <c r="G30" s="57" t="s">
        <v>54</v>
      </c>
      <c r="H30" s="46">
        <v>1000000</v>
      </c>
      <c r="I30" s="57" t="s">
        <v>166</v>
      </c>
      <c r="J30" s="57" t="s">
        <v>327</v>
      </c>
      <c r="K30" s="57" t="s">
        <v>329</v>
      </c>
      <c r="L30" s="40" t="s">
        <v>328</v>
      </c>
      <c r="M30" s="137"/>
      <c r="N30" s="76">
        <v>35136</v>
      </c>
      <c r="O30" s="40" t="s">
        <v>330</v>
      </c>
      <c r="P30" s="40" t="s">
        <v>15</v>
      </c>
      <c r="Q30" s="40"/>
      <c r="R30" s="73">
        <v>45795</v>
      </c>
      <c r="S30" s="74" t="str">
        <f t="shared" ca="1" si="0"/>
        <v>0 years, 0 months, 18 days</v>
      </c>
      <c r="T30" s="42">
        <v>32500</v>
      </c>
      <c r="U30" s="42">
        <v>1200</v>
      </c>
      <c r="V30" s="42">
        <f t="shared" si="3"/>
        <v>33700</v>
      </c>
      <c r="W30" s="42">
        <v>31</v>
      </c>
      <c r="X30" s="42">
        <f t="shared" si="4"/>
        <v>33700</v>
      </c>
      <c r="Y30" s="43"/>
      <c r="Z30" s="44"/>
      <c r="AA30" s="44"/>
      <c r="AB30" s="44"/>
      <c r="AC30" s="44"/>
      <c r="AD30" s="44"/>
      <c r="AE30" s="71"/>
      <c r="AF30" s="45"/>
    </row>
    <row r="31" spans="1:32" ht="39.950000000000003" customHeight="1">
      <c r="A31" s="62">
        <v>28</v>
      </c>
      <c r="B31" s="62">
        <v>1310126873549</v>
      </c>
      <c r="C31" s="62" t="s">
        <v>253</v>
      </c>
      <c r="D31" s="62" t="s">
        <v>157</v>
      </c>
      <c r="E31" s="62" t="s">
        <v>251</v>
      </c>
      <c r="F31" s="62" t="s">
        <v>254</v>
      </c>
      <c r="G31" s="62" t="s">
        <v>253</v>
      </c>
      <c r="H31" s="72">
        <v>1000000</v>
      </c>
      <c r="I31" s="62" t="s">
        <v>220</v>
      </c>
      <c r="J31" s="62" t="s">
        <v>252</v>
      </c>
      <c r="K31" s="62" t="s">
        <v>267</v>
      </c>
      <c r="L31" s="62" t="s">
        <v>287</v>
      </c>
      <c r="M31" s="62"/>
      <c r="N31" s="76">
        <v>33265</v>
      </c>
      <c r="O31" s="62" t="s">
        <v>288</v>
      </c>
      <c r="P31" s="62" t="s">
        <v>77</v>
      </c>
      <c r="Q31" s="62"/>
      <c r="R31" s="63">
        <v>45741</v>
      </c>
      <c r="S31" s="66" t="str">
        <f t="shared" ca="1" si="0"/>
        <v>0 years, 2 months, 11 days</v>
      </c>
      <c r="T31" s="72">
        <v>40000</v>
      </c>
      <c r="U31" s="62" t="s">
        <v>37</v>
      </c>
      <c r="V31" s="72">
        <v>40000</v>
      </c>
      <c r="W31" s="72">
        <v>31</v>
      </c>
      <c r="X31" s="72">
        <f>T31/31*W31</f>
        <v>40000</v>
      </c>
      <c r="Y31" s="62"/>
      <c r="Z31" s="62"/>
      <c r="AA31" s="62"/>
      <c r="AB31" s="62"/>
      <c r="AC31" s="64" t="s">
        <v>205</v>
      </c>
      <c r="AD31" s="62" t="s">
        <v>174</v>
      </c>
      <c r="AE31" s="62"/>
      <c r="AF31" s="62"/>
    </row>
    <row r="32" spans="1:32" ht="39.950000000000003" customHeight="1">
      <c r="A32" s="120">
        <v>29</v>
      </c>
      <c r="B32" s="120">
        <v>6110193359861</v>
      </c>
      <c r="C32" s="120" t="s">
        <v>253</v>
      </c>
      <c r="D32" s="120" t="s">
        <v>157</v>
      </c>
      <c r="E32" s="120" t="s">
        <v>242</v>
      </c>
      <c r="F32" s="120" t="s">
        <v>164</v>
      </c>
      <c r="G32" s="120" t="s">
        <v>253</v>
      </c>
      <c r="H32" s="124">
        <v>1000000</v>
      </c>
      <c r="I32" s="120" t="s">
        <v>220</v>
      </c>
      <c r="J32" s="120" t="s">
        <v>255</v>
      </c>
      <c r="K32" s="120" t="s">
        <v>268</v>
      </c>
      <c r="L32" s="120" t="s">
        <v>286</v>
      </c>
      <c r="M32" s="120"/>
      <c r="N32" s="121">
        <v>35751</v>
      </c>
      <c r="O32" s="120" t="s">
        <v>314</v>
      </c>
      <c r="P32" s="120" t="s">
        <v>315</v>
      </c>
      <c r="Q32" s="120"/>
      <c r="R32" s="122">
        <v>45757</v>
      </c>
      <c r="S32" s="123" t="str">
        <f t="shared" ca="1" si="0"/>
        <v>0 years, 1 months, 26 days</v>
      </c>
      <c r="T32" s="124">
        <v>32500</v>
      </c>
      <c r="U32" s="120" t="s">
        <v>37</v>
      </c>
      <c r="V32" s="124">
        <v>32500</v>
      </c>
      <c r="W32" s="124">
        <v>31</v>
      </c>
      <c r="X32" s="124">
        <f t="shared" ref="X32:X42" si="5">T32/31*W32</f>
        <v>32500.000000000004</v>
      </c>
      <c r="Y32" s="120"/>
      <c r="Z32" s="120"/>
      <c r="AA32" s="120"/>
      <c r="AB32" s="120"/>
      <c r="AC32" s="125" t="s">
        <v>205</v>
      </c>
      <c r="AD32" s="120" t="s">
        <v>174</v>
      </c>
      <c r="AE32" s="120"/>
      <c r="AF32" s="136" t="s">
        <v>334</v>
      </c>
    </row>
    <row r="33" spans="1:32" ht="39.950000000000003" customHeight="1">
      <c r="A33" s="62">
        <v>30</v>
      </c>
      <c r="B33" s="62">
        <v>6110135101479</v>
      </c>
      <c r="C33" s="62" t="s">
        <v>253</v>
      </c>
      <c r="D33" s="62" t="s">
        <v>157</v>
      </c>
      <c r="E33" s="62" t="s">
        <v>256</v>
      </c>
      <c r="F33" s="62" t="s">
        <v>22</v>
      </c>
      <c r="G33" s="62" t="s">
        <v>253</v>
      </c>
      <c r="H33" s="72">
        <v>1000000</v>
      </c>
      <c r="I33" s="62" t="s">
        <v>220</v>
      </c>
      <c r="J33" s="62" t="s">
        <v>257</v>
      </c>
      <c r="K33" s="62" t="s">
        <v>269</v>
      </c>
      <c r="L33" s="62" t="s">
        <v>285</v>
      </c>
      <c r="M33" s="62"/>
      <c r="N33" s="76">
        <v>34704</v>
      </c>
      <c r="O33" s="62" t="s">
        <v>316</v>
      </c>
      <c r="P33" s="62" t="s">
        <v>315</v>
      </c>
      <c r="Q33" s="62"/>
      <c r="R33" s="63">
        <v>45757</v>
      </c>
      <c r="S33" s="66" t="str">
        <f t="shared" ca="1" si="0"/>
        <v>0 years, 1 months, 26 days</v>
      </c>
      <c r="T33" s="72">
        <v>40000</v>
      </c>
      <c r="U33" s="62" t="s">
        <v>37</v>
      </c>
      <c r="V33" s="72">
        <v>40000</v>
      </c>
      <c r="W33" s="72">
        <v>31</v>
      </c>
      <c r="X33" s="72">
        <f t="shared" si="5"/>
        <v>40000</v>
      </c>
      <c r="Y33" s="62"/>
      <c r="Z33" s="62"/>
      <c r="AA33" s="62"/>
      <c r="AB33" s="62"/>
      <c r="AC33" s="64" t="s">
        <v>205</v>
      </c>
      <c r="AD33" s="62" t="s">
        <v>174</v>
      </c>
      <c r="AE33" s="62"/>
      <c r="AF33" s="62"/>
    </row>
    <row r="34" spans="1:32" ht="39.950000000000003" customHeight="1">
      <c r="A34" s="62">
        <v>31</v>
      </c>
      <c r="B34" s="62">
        <v>1730165717449</v>
      </c>
      <c r="C34" s="62" t="s">
        <v>253</v>
      </c>
      <c r="D34" s="62" t="s">
        <v>157</v>
      </c>
      <c r="E34" s="62" t="s">
        <v>241</v>
      </c>
      <c r="F34" s="62" t="s">
        <v>22</v>
      </c>
      <c r="G34" s="62" t="s">
        <v>253</v>
      </c>
      <c r="H34" s="72">
        <v>1000000</v>
      </c>
      <c r="I34" s="62" t="s">
        <v>220</v>
      </c>
      <c r="J34" s="62" t="s">
        <v>258</v>
      </c>
      <c r="K34" s="62" t="s">
        <v>270</v>
      </c>
      <c r="L34" s="62" t="s">
        <v>283</v>
      </c>
      <c r="M34" s="77" t="s">
        <v>284</v>
      </c>
      <c r="N34" s="76">
        <v>37942</v>
      </c>
      <c r="O34" s="62" t="s">
        <v>317</v>
      </c>
      <c r="P34" s="62" t="s">
        <v>315</v>
      </c>
      <c r="Q34" s="62"/>
      <c r="R34" s="63">
        <v>45773</v>
      </c>
      <c r="S34" s="66" t="str">
        <f t="shared" ca="1" si="0"/>
        <v>0 years, 1 months, 10 days</v>
      </c>
      <c r="T34" s="72">
        <v>40000</v>
      </c>
      <c r="U34" s="62" t="s">
        <v>37</v>
      </c>
      <c r="V34" s="72">
        <v>40000</v>
      </c>
      <c r="W34" s="72">
        <v>31</v>
      </c>
      <c r="X34" s="72">
        <f t="shared" si="5"/>
        <v>40000</v>
      </c>
      <c r="Y34" s="62"/>
      <c r="Z34" s="62"/>
      <c r="AA34" s="62"/>
      <c r="AB34" s="62"/>
      <c r="AC34" s="64" t="s">
        <v>205</v>
      </c>
      <c r="AD34" s="62" t="s">
        <v>174</v>
      </c>
      <c r="AE34" s="62"/>
      <c r="AF34" s="62"/>
    </row>
    <row r="35" spans="1:32" ht="39.950000000000003" customHeight="1">
      <c r="A35" s="62">
        <v>32</v>
      </c>
      <c r="B35" s="62">
        <v>3820194019943</v>
      </c>
      <c r="C35" s="62" t="s">
        <v>253</v>
      </c>
      <c r="D35" s="62" t="s">
        <v>157</v>
      </c>
      <c r="E35" s="62" t="s">
        <v>259</v>
      </c>
      <c r="F35" s="62" t="s">
        <v>254</v>
      </c>
      <c r="G35" s="62" t="s">
        <v>253</v>
      </c>
      <c r="H35" s="72">
        <v>500000</v>
      </c>
      <c r="I35" s="62" t="s">
        <v>220</v>
      </c>
      <c r="J35" s="62" t="s">
        <v>260</v>
      </c>
      <c r="K35" s="62" t="s">
        <v>273</v>
      </c>
      <c r="L35" s="62" t="s">
        <v>318</v>
      </c>
      <c r="M35" s="62"/>
      <c r="N35" s="76">
        <v>28891</v>
      </c>
      <c r="O35" s="62" t="s">
        <v>319</v>
      </c>
      <c r="P35" s="62" t="s">
        <v>228</v>
      </c>
      <c r="Q35" s="62"/>
      <c r="R35" s="63">
        <v>45765</v>
      </c>
      <c r="S35" s="66" t="str">
        <f t="shared" ca="1" si="0"/>
        <v>0 years, 1 months, 18 days</v>
      </c>
      <c r="T35" s="72">
        <v>40000</v>
      </c>
      <c r="U35" s="62" t="s">
        <v>37</v>
      </c>
      <c r="V35" s="72">
        <v>40000</v>
      </c>
      <c r="W35" s="72">
        <v>31</v>
      </c>
      <c r="X35" s="72">
        <f t="shared" si="5"/>
        <v>40000</v>
      </c>
      <c r="Y35" s="62"/>
      <c r="Z35" s="62"/>
      <c r="AA35" s="62"/>
      <c r="AB35" s="62"/>
      <c r="AC35" s="64" t="s">
        <v>205</v>
      </c>
      <c r="AD35" s="62" t="s">
        <v>174</v>
      </c>
      <c r="AE35" s="62"/>
      <c r="AF35" s="62"/>
    </row>
    <row r="36" spans="1:32" ht="39.950000000000003" customHeight="1">
      <c r="A36" s="62">
        <v>33</v>
      </c>
      <c r="B36" s="62">
        <v>6110134152429</v>
      </c>
      <c r="C36" s="62" t="s">
        <v>253</v>
      </c>
      <c r="D36" s="62" t="s">
        <v>157</v>
      </c>
      <c r="E36" s="62" t="s">
        <v>261</v>
      </c>
      <c r="F36" s="62" t="s">
        <v>22</v>
      </c>
      <c r="G36" s="62" t="s">
        <v>253</v>
      </c>
      <c r="H36" s="72">
        <v>1000000</v>
      </c>
      <c r="I36" s="62" t="s">
        <v>220</v>
      </c>
      <c r="J36" s="62" t="s">
        <v>257</v>
      </c>
      <c r="K36" s="62" t="s">
        <v>272</v>
      </c>
      <c r="L36" s="62"/>
      <c r="M36" s="62"/>
      <c r="N36" s="76"/>
      <c r="O36" s="62" t="s">
        <v>320</v>
      </c>
      <c r="P36" s="62" t="s">
        <v>15</v>
      </c>
      <c r="Q36" s="62"/>
      <c r="R36" s="63">
        <v>45765</v>
      </c>
      <c r="S36" s="66" t="str">
        <f t="shared" ca="1" si="0"/>
        <v>0 years, 1 months, 18 days</v>
      </c>
      <c r="T36" s="72">
        <v>40000</v>
      </c>
      <c r="U36" s="62" t="s">
        <v>37</v>
      </c>
      <c r="V36" s="72">
        <v>40000</v>
      </c>
      <c r="W36" s="72">
        <v>31</v>
      </c>
      <c r="X36" s="72">
        <f t="shared" si="5"/>
        <v>40000</v>
      </c>
      <c r="Y36" s="62"/>
      <c r="Z36" s="62"/>
      <c r="AA36" s="62"/>
      <c r="AB36" s="62"/>
      <c r="AC36" s="64" t="s">
        <v>205</v>
      </c>
      <c r="AD36" s="62" t="s">
        <v>174</v>
      </c>
      <c r="AE36" s="62"/>
      <c r="AF36" s="62"/>
    </row>
    <row r="37" spans="1:32" ht="39.950000000000003" customHeight="1">
      <c r="A37" s="62">
        <v>34</v>
      </c>
      <c r="B37" s="62">
        <v>3820121479013</v>
      </c>
      <c r="C37" s="62" t="s">
        <v>253</v>
      </c>
      <c r="D37" s="62" t="s">
        <v>157</v>
      </c>
      <c r="E37" s="62" t="s">
        <v>262</v>
      </c>
      <c r="F37" s="62" t="s">
        <v>164</v>
      </c>
      <c r="G37" s="62" t="s">
        <v>253</v>
      </c>
      <c r="H37" s="72">
        <v>500000</v>
      </c>
      <c r="I37" s="62" t="s">
        <v>220</v>
      </c>
      <c r="J37" s="62" t="s">
        <v>263</v>
      </c>
      <c r="K37" s="62" t="s">
        <v>271</v>
      </c>
      <c r="L37" s="62" t="s">
        <v>281</v>
      </c>
      <c r="M37" s="77" t="s">
        <v>282</v>
      </c>
      <c r="N37" s="76">
        <v>36389</v>
      </c>
      <c r="O37" s="62" t="s">
        <v>322</v>
      </c>
      <c r="P37" s="62" t="s">
        <v>77</v>
      </c>
      <c r="Q37" s="62"/>
      <c r="R37" s="63">
        <v>45778</v>
      </c>
      <c r="S37" s="66" t="str">
        <f t="shared" ca="1" si="0"/>
        <v>0 years, 1 months, 4 days</v>
      </c>
      <c r="T37" s="72">
        <v>37500</v>
      </c>
      <c r="U37" s="62" t="s">
        <v>37</v>
      </c>
      <c r="V37" s="72">
        <v>37500</v>
      </c>
      <c r="W37" s="72">
        <v>31</v>
      </c>
      <c r="X37" s="72">
        <f t="shared" si="5"/>
        <v>37500</v>
      </c>
      <c r="Y37" s="62"/>
      <c r="Z37" s="62"/>
      <c r="AA37" s="62"/>
      <c r="AB37" s="62"/>
      <c r="AC37" s="64" t="s">
        <v>205</v>
      </c>
      <c r="AD37" s="62" t="s">
        <v>174</v>
      </c>
      <c r="AE37" s="62"/>
      <c r="AF37" s="62"/>
    </row>
    <row r="38" spans="1:32" ht="39.950000000000003" customHeight="1">
      <c r="A38" s="62">
        <v>35</v>
      </c>
      <c r="B38" s="62">
        <v>3740559872985</v>
      </c>
      <c r="C38" s="62" t="s">
        <v>253</v>
      </c>
      <c r="D38" s="62" t="s">
        <v>157</v>
      </c>
      <c r="E38" s="62" t="s">
        <v>264</v>
      </c>
      <c r="F38" s="62" t="s">
        <v>254</v>
      </c>
      <c r="G38" s="62" t="s">
        <v>253</v>
      </c>
      <c r="H38" s="72">
        <v>500000</v>
      </c>
      <c r="I38" s="62" t="s">
        <v>220</v>
      </c>
      <c r="J38" s="62" t="s">
        <v>265</v>
      </c>
      <c r="K38" s="62" t="s">
        <v>266</v>
      </c>
      <c r="L38" s="62" t="s">
        <v>289</v>
      </c>
      <c r="M38" s="77" t="s">
        <v>290</v>
      </c>
      <c r="N38" s="76">
        <v>32449</v>
      </c>
      <c r="O38" s="62"/>
      <c r="P38" s="62"/>
      <c r="Q38" s="62"/>
      <c r="R38" s="63">
        <v>45778</v>
      </c>
      <c r="S38" s="66" t="str">
        <f t="shared" ca="1" si="0"/>
        <v>0 years, 1 months, 4 days</v>
      </c>
      <c r="T38" s="72">
        <v>40000</v>
      </c>
      <c r="U38" s="62" t="s">
        <v>37</v>
      </c>
      <c r="V38" s="72">
        <v>40000</v>
      </c>
      <c r="W38" s="72">
        <v>31</v>
      </c>
      <c r="X38" s="72">
        <f t="shared" si="5"/>
        <v>40000</v>
      </c>
      <c r="Y38" s="62"/>
      <c r="Z38" s="62"/>
      <c r="AA38" s="62"/>
      <c r="AB38" s="62"/>
      <c r="AC38" s="64" t="s">
        <v>205</v>
      </c>
      <c r="AD38" s="62" t="s">
        <v>174</v>
      </c>
      <c r="AE38" s="62"/>
      <c r="AF38" s="62"/>
    </row>
    <row r="39" spans="1:32" ht="39.950000000000003" customHeight="1">
      <c r="A39" s="62">
        <v>36</v>
      </c>
      <c r="B39" s="62">
        <v>3740580936303</v>
      </c>
      <c r="C39" s="62" t="s">
        <v>253</v>
      </c>
      <c r="D39" s="62" t="s">
        <v>157</v>
      </c>
      <c r="E39" s="75" t="s">
        <v>278</v>
      </c>
      <c r="F39" s="75" t="s">
        <v>22</v>
      </c>
      <c r="G39" s="75" t="s">
        <v>253</v>
      </c>
      <c r="H39" s="72">
        <v>1000000</v>
      </c>
      <c r="I39" s="62" t="s">
        <v>220</v>
      </c>
      <c r="J39" s="62" t="s">
        <v>279</v>
      </c>
      <c r="K39" s="62" t="s">
        <v>291</v>
      </c>
      <c r="L39" s="62" t="s">
        <v>313</v>
      </c>
      <c r="M39" s="62"/>
      <c r="N39" s="76">
        <v>27030</v>
      </c>
      <c r="O39" s="62"/>
      <c r="P39" s="62"/>
      <c r="Q39" s="62"/>
      <c r="R39" s="63">
        <v>45789</v>
      </c>
      <c r="S39" s="66" t="str">
        <f t="shared" ca="1" si="0"/>
        <v>0 years, 0 months, 24 days</v>
      </c>
      <c r="T39" s="72">
        <v>40000</v>
      </c>
      <c r="U39" s="62" t="s">
        <v>37</v>
      </c>
      <c r="V39" s="72">
        <v>40000</v>
      </c>
      <c r="W39" s="72">
        <v>20</v>
      </c>
      <c r="X39" s="72">
        <f t="shared" si="5"/>
        <v>25806.451612903224</v>
      </c>
      <c r="Y39" s="62"/>
      <c r="Z39" s="62"/>
      <c r="AA39" s="62"/>
      <c r="AB39" s="62"/>
      <c r="AC39" s="64" t="s">
        <v>205</v>
      </c>
      <c r="AD39" s="62" t="s">
        <v>174</v>
      </c>
      <c r="AE39" s="62"/>
      <c r="AF39" s="62"/>
    </row>
    <row r="40" spans="1:32" ht="39.950000000000003" customHeight="1">
      <c r="A40" s="62">
        <v>37</v>
      </c>
      <c r="B40" s="62">
        <v>3740598089185</v>
      </c>
      <c r="C40" s="62" t="s">
        <v>253</v>
      </c>
      <c r="D40" s="62" t="s">
        <v>157</v>
      </c>
      <c r="E40" s="75" t="s">
        <v>310</v>
      </c>
      <c r="F40" s="75" t="s">
        <v>22</v>
      </c>
      <c r="G40" s="75" t="s">
        <v>253</v>
      </c>
      <c r="H40" s="72">
        <v>1000000</v>
      </c>
      <c r="I40" s="62" t="s">
        <v>220</v>
      </c>
      <c r="J40" s="62" t="s">
        <v>279</v>
      </c>
      <c r="K40" s="62" t="s">
        <v>291</v>
      </c>
      <c r="L40" s="62" t="s">
        <v>311</v>
      </c>
      <c r="M40" s="62"/>
      <c r="N40" s="76">
        <v>33289</v>
      </c>
      <c r="O40" s="132" t="s">
        <v>321</v>
      </c>
      <c r="P40" s="62" t="s">
        <v>106</v>
      </c>
      <c r="Q40" s="62"/>
      <c r="R40" s="63">
        <v>45789</v>
      </c>
      <c r="S40" s="66" t="str">
        <f t="shared" ca="1" si="0"/>
        <v>0 years, 0 months, 24 days</v>
      </c>
      <c r="T40" s="72">
        <v>40000</v>
      </c>
      <c r="U40" s="62" t="s">
        <v>37</v>
      </c>
      <c r="V40" s="72">
        <v>40000</v>
      </c>
      <c r="W40" s="72">
        <v>20</v>
      </c>
      <c r="X40" s="72">
        <f t="shared" si="5"/>
        <v>25806.451612903224</v>
      </c>
      <c r="Y40" s="62"/>
      <c r="Z40" s="62"/>
      <c r="AA40" s="62"/>
      <c r="AB40" s="62"/>
      <c r="AC40" s="64" t="s">
        <v>205</v>
      </c>
      <c r="AD40" s="62" t="s">
        <v>174</v>
      </c>
      <c r="AE40" s="62"/>
      <c r="AF40" s="62"/>
    </row>
    <row r="41" spans="1:32" ht="39.950000000000003" customHeight="1">
      <c r="A41" s="62">
        <v>38</v>
      </c>
      <c r="B41" s="62">
        <v>1310161447791</v>
      </c>
      <c r="C41" s="62" t="s">
        <v>253</v>
      </c>
      <c r="D41" s="62" t="s">
        <v>157</v>
      </c>
      <c r="E41" s="75" t="s">
        <v>160</v>
      </c>
      <c r="F41" s="75" t="s">
        <v>254</v>
      </c>
      <c r="G41" s="75" t="s">
        <v>253</v>
      </c>
      <c r="H41" s="72">
        <v>500000</v>
      </c>
      <c r="I41" s="62" t="s">
        <v>220</v>
      </c>
      <c r="J41" s="62" t="s">
        <v>276</v>
      </c>
      <c r="K41" s="62" t="s">
        <v>277</v>
      </c>
      <c r="L41" s="62" t="s">
        <v>280</v>
      </c>
      <c r="M41" s="62"/>
      <c r="N41" s="76">
        <v>31129</v>
      </c>
      <c r="O41" s="62" t="s">
        <v>323</v>
      </c>
      <c r="P41" s="62" t="s">
        <v>77</v>
      </c>
      <c r="Q41" s="62"/>
      <c r="R41" s="63">
        <v>45787</v>
      </c>
      <c r="S41" s="66" t="str">
        <f t="shared" ca="1" si="0"/>
        <v>0 years, 0 months, 26 days</v>
      </c>
      <c r="T41" s="72">
        <v>45000</v>
      </c>
      <c r="U41" s="62" t="s">
        <v>37</v>
      </c>
      <c r="V41" s="72">
        <v>45000</v>
      </c>
      <c r="W41" s="72">
        <v>22</v>
      </c>
      <c r="X41" s="72">
        <f t="shared" si="5"/>
        <v>31935.483870967739</v>
      </c>
      <c r="Y41" s="62"/>
      <c r="Z41" s="62"/>
      <c r="AA41" s="62"/>
      <c r="AB41" s="62"/>
      <c r="AC41" s="64" t="s">
        <v>205</v>
      </c>
      <c r="AD41" s="62" t="s">
        <v>174</v>
      </c>
      <c r="AE41" s="62"/>
      <c r="AF41" s="62"/>
    </row>
    <row r="42" spans="1:32" ht="39.950000000000003" customHeight="1">
      <c r="A42" s="62">
        <v>39</v>
      </c>
      <c r="B42" s="62">
        <v>1350407906467</v>
      </c>
      <c r="C42" s="62" t="s">
        <v>253</v>
      </c>
      <c r="D42" s="62" t="s">
        <v>157</v>
      </c>
      <c r="E42" s="75" t="s">
        <v>275</v>
      </c>
      <c r="F42" s="75" t="s">
        <v>22</v>
      </c>
      <c r="G42" s="75" t="s">
        <v>253</v>
      </c>
      <c r="H42" s="72">
        <v>1000000</v>
      </c>
      <c r="I42" s="62" t="s">
        <v>220</v>
      </c>
      <c r="J42" s="62" t="s">
        <v>307</v>
      </c>
      <c r="K42" s="62" t="s">
        <v>308</v>
      </c>
      <c r="L42" s="62" t="s">
        <v>309</v>
      </c>
      <c r="M42" s="62"/>
      <c r="N42" s="76">
        <v>36526</v>
      </c>
      <c r="O42" s="62" t="s">
        <v>324</v>
      </c>
      <c r="P42" s="62" t="s">
        <v>106</v>
      </c>
      <c r="Q42" s="62"/>
      <c r="R42" s="63">
        <v>45789</v>
      </c>
      <c r="S42" s="66" t="str">
        <f t="shared" ca="1" si="0"/>
        <v>0 years, 0 months, 24 days</v>
      </c>
      <c r="T42" s="72">
        <v>40000</v>
      </c>
      <c r="U42" s="62" t="s">
        <v>37</v>
      </c>
      <c r="V42" s="72">
        <v>40000</v>
      </c>
      <c r="W42" s="72">
        <v>20</v>
      </c>
      <c r="X42" s="72">
        <f t="shared" si="5"/>
        <v>25806.451612903224</v>
      </c>
      <c r="Y42" s="62"/>
      <c r="Z42" s="62"/>
      <c r="AA42" s="62"/>
      <c r="AB42" s="62"/>
      <c r="AC42" s="64" t="s">
        <v>205</v>
      </c>
      <c r="AD42" s="62" t="s">
        <v>174</v>
      </c>
      <c r="AE42" s="62"/>
      <c r="AF42" s="62"/>
    </row>
    <row r="1048436" spans="1:32" s="1" customFormat="1" ht="39.950000000000003" customHeight="1">
      <c r="A1048436" s="2"/>
      <c r="B1048436" s="58"/>
      <c r="C1048436"/>
      <c r="D1048436"/>
      <c r="E1048436"/>
      <c r="F1048436"/>
      <c r="G1048436"/>
      <c r="H1048436" s="61"/>
      <c r="I1048436"/>
      <c r="J1048436"/>
      <c r="K1048436"/>
      <c r="L1048436"/>
      <c r="M1048436"/>
      <c r="N1048436"/>
      <c r="O1048436"/>
      <c r="P1048436"/>
      <c r="Q1048436"/>
      <c r="R1048436"/>
      <c r="S1048436"/>
      <c r="T1048436"/>
      <c r="U1048436"/>
      <c r="V1048436"/>
      <c r="W1048436"/>
      <c r="X1048436"/>
      <c r="Y1048436"/>
      <c r="Z1048436"/>
      <c r="AA1048436"/>
      <c r="AB1048436"/>
      <c r="AC1048436"/>
      <c r="AD1048436"/>
      <c r="AE1048436"/>
      <c r="AF1048436"/>
    </row>
    <row r="1048437" spans="1:32" s="1" customFormat="1" ht="39.950000000000003" customHeight="1">
      <c r="A1048437" s="2"/>
      <c r="B1048437" s="58"/>
      <c r="C1048437"/>
      <c r="D1048437"/>
      <c r="E1048437"/>
      <c r="F1048437"/>
      <c r="G1048437"/>
      <c r="H1048437" s="61"/>
      <c r="I1048437"/>
      <c r="J1048437"/>
      <c r="K1048437"/>
      <c r="L1048437"/>
      <c r="M1048437"/>
      <c r="N1048437"/>
      <c r="O1048437"/>
      <c r="P1048437"/>
      <c r="Q1048437"/>
      <c r="R1048437"/>
      <c r="S1048437"/>
      <c r="T1048437"/>
      <c r="U1048437"/>
      <c r="V1048437"/>
      <c r="W1048437"/>
      <c r="X1048437"/>
      <c r="Y1048437"/>
      <c r="Z1048437"/>
      <c r="AA1048437"/>
      <c r="AB1048437"/>
      <c r="AC1048437"/>
      <c r="AD1048437"/>
      <c r="AE1048437"/>
      <c r="AF1048437"/>
    </row>
  </sheetData>
  <autoFilter ref="A2:AF128"/>
  <mergeCells count="1">
    <mergeCell ref="A1:AF1"/>
  </mergeCells>
  <conditionalFormatting sqref="A25:A30">
    <cfRule type="duplicateValues" dxfId="1" priority="1"/>
  </conditionalFormatting>
  <conditionalFormatting sqref="B1:B1048576">
    <cfRule type="duplicateValues" dxfId="0" priority="3"/>
  </conditionalFormatting>
  <hyperlinks>
    <hyperlink ref="M3" r:id="rId1"/>
    <hyperlink ref="M4" r:id="rId2"/>
    <hyperlink ref="M5" r:id="rId3"/>
    <hyperlink ref="M37" r:id="rId4"/>
    <hyperlink ref="M34" r:id="rId5"/>
    <hyperlink ref="M38" r:id="rId6"/>
    <hyperlink ref="M6" r:id="rId7"/>
  </hyperlinks>
  <pageMargins left="0.7" right="0.7" top="0.75" bottom="0.75" header="0.3" footer="0.3"/>
  <pageSetup scale="30" fitToWidth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E31" sqref="E31"/>
    </sheetView>
  </sheetViews>
  <sheetFormatPr defaultRowHeight="15"/>
  <cols>
    <col min="1" max="1" width="0.5703125" customWidth="1"/>
    <col min="2" max="2" width="7.85546875" customWidth="1"/>
    <col min="3" max="3" width="24.42578125" bestFit="1" customWidth="1"/>
    <col min="4" max="5" width="23.5703125" customWidth="1"/>
    <col min="6" max="6" width="22.140625" style="58" bestFit="1" customWidth="1"/>
    <col min="7" max="7" width="18" customWidth="1"/>
    <col min="8" max="8" width="15" customWidth="1"/>
    <col min="9" max="9" width="17.28515625" customWidth="1"/>
    <col min="10" max="10" width="12.140625" customWidth="1"/>
    <col min="11" max="11" width="15.28515625" customWidth="1"/>
    <col min="12" max="13" width="15" customWidth="1"/>
    <col min="14" max="14" width="53.85546875" customWidth="1"/>
  </cols>
  <sheetData>
    <row r="1" spans="1:14" ht="21">
      <c r="B1" s="139" t="s">
        <v>178</v>
      </c>
      <c r="C1" s="139"/>
      <c r="D1" s="139"/>
      <c r="E1" s="17"/>
    </row>
    <row r="2" spans="1:14" s="1" customFormat="1" ht="15" customHeight="1">
      <c r="B2" s="105" t="s">
        <v>154</v>
      </c>
      <c r="C2" s="105" t="s">
        <v>152</v>
      </c>
      <c r="D2" s="105" t="s">
        <v>2</v>
      </c>
      <c r="E2" s="105" t="s">
        <v>179</v>
      </c>
      <c r="F2" s="106" t="s">
        <v>0</v>
      </c>
      <c r="G2" s="107" t="s">
        <v>155</v>
      </c>
      <c r="H2" s="107" t="s">
        <v>180</v>
      </c>
      <c r="I2" s="107" t="s">
        <v>5</v>
      </c>
      <c r="J2" s="108" t="s">
        <v>181</v>
      </c>
      <c r="K2" s="108" t="s">
        <v>6</v>
      </c>
      <c r="L2" s="107" t="s">
        <v>169</v>
      </c>
      <c r="M2" s="108" t="s">
        <v>182</v>
      </c>
      <c r="N2" s="105" t="s">
        <v>7</v>
      </c>
    </row>
    <row r="3" spans="1:14" s="2" customFormat="1" ht="15" customHeight="1">
      <c r="B3" s="18">
        <v>1</v>
      </c>
      <c r="C3" s="19" t="s">
        <v>183</v>
      </c>
      <c r="D3" s="10" t="s">
        <v>22</v>
      </c>
      <c r="E3" s="10" t="s">
        <v>171</v>
      </c>
      <c r="F3" s="25">
        <v>3740456299401</v>
      </c>
      <c r="G3" s="20" t="s">
        <v>184</v>
      </c>
      <c r="H3" s="11" t="s">
        <v>185</v>
      </c>
      <c r="I3" s="16">
        <v>43277</v>
      </c>
      <c r="J3" s="21">
        <v>1000000</v>
      </c>
      <c r="K3" s="20">
        <v>32500</v>
      </c>
      <c r="L3" s="20">
        <v>0</v>
      </c>
      <c r="M3" s="22">
        <f>SUM(K3:L3)</f>
        <v>32500</v>
      </c>
      <c r="N3" s="23"/>
    </row>
    <row r="4" spans="1:14" s="2" customFormat="1" ht="15" customHeight="1">
      <c r="B4" s="18">
        <v>2</v>
      </c>
      <c r="C4" s="19" t="s">
        <v>186</v>
      </c>
      <c r="D4" s="10" t="s">
        <v>22</v>
      </c>
      <c r="E4" s="10" t="s">
        <v>171</v>
      </c>
      <c r="F4" s="25">
        <v>8220371985565</v>
      </c>
      <c r="G4" s="20" t="s">
        <v>184</v>
      </c>
      <c r="H4" s="11" t="s">
        <v>185</v>
      </c>
      <c r="I4" s="16">
        <v>43764</v>
      </c>
      <c r="J4" s="21">
        <v>1000000</v>
      </c>
      <c r="K4" s="20">
        <v>36000</v>
      </c>
      <c r="L4" s="20">
        <v>0</v>
      </c>
      <c r="M4" s="22">
        <f>SUM(K4:L4)</f>
        <v>36000</v>
      </c>
      <c r="N4" s="23"/>
    </row>
    <row r="5" spans="1:14" s="2" customFormat="1" ht="15" customHeight="1">
      <c r="B5" s="18">
        <v>3</v>
      </c>
      <c r="C5" s="19" t="s">
        <v>187</v>
      </c>
      <c r="D5" s="10" t="s">
        <v>22</v>
      </c>
      <c r="E5" s="10" t="s">
        <v>171</v>
      </c>
      <c r="F5" s="25">
        <v>1310135188315</v>
      </c>
      <c r="G5" s="20" t="s">
        <v>184</v>
      </c>
      <c r="H5" s="11" t="s">
        <v>185</v>
      </c>
      <c r="I5" s="16">
        <v>45278</v>
      </c>
      <c r="J5" s="21">
        <v>1000000</v>
      </c>
      <c r="K5" s="20">
        <v>32500</v>
      </c>
      <c r="L5" s="20">
        <v>0</v>
      </c>
      <c r="M5" s="22">
        <f>SUM(K5:L5)</f>
        <v>32500</v>
      </c>
      <c r="N5" s="23"/>
    </row>
    <row r="6" spans="1:14" s="2" customFormat="1" ht="15" customHeight="1">
      <c r="B6" s="18">
        <v>4</v>
      </c>
      <c r="C6" s="19" t="s">
        <v>188</v>
      </c>
      <c r="D6" s="10" t="s">
        <v>163</v>
      </c>
      <c r="E6" s="10" t="s">
        <v>172</v>
      </c>
      <c r="F6" s="25">
        <v>6110181238723</v>
      </c>
      <c r="G6" s="20" t="s">
        <v>184</v>
      </c>
      <c r="H6" s="11" t="s">
        <v>189</v>
      </c>
      <c r="I6" s="16">
        <v>44927</v>
      </c>
      <c r="J6" s="21">
        <v>1000000</v>
      </c>
      <c r="K6" s="20">
        <v>32500</v>
      </c>
      <c r="L6" s="20">
        <v>0</v>
      </c>
      <c r="M6" s="22">
        <f>SUM(K6:L6)</f>
        <v>32500</v>
      </c>
      <c r="N6" s="23"/>
    </row>
    <row r="7" spans="1:14" s="2" customFormat="1" ht="15" customHeight="1">
      <c r="B7" s="18">
        <v>5</v>
      </c>
      <c r="C7" s="19" t="s">
        <v>190</v>
      </c>
      <c r="D7" s="10" t="s">
        <v>164</v>
      </c>
      <c r="E7" s="10" t="s">
        <v>164</v>
      </c>
      <c r="F7" s="25">
        <v>3740502378911</v>
      </c>
      <c r="G7" s="20" t="s">
        <v>184</v>
      </c>
      <c r="H7" s="11" t="s">
        <v>191</v>
      </c>
      <c r="I7" s="16">
        <v>45285</v>
      </c>
      <c r="J7" s="21">
        <v>1000000</v>
      </c>
      <c r="K7" s="20">
        <v>25000</v>
      </c>
      <c r="L7" s="20">
        <v>0</v>
      </c>
      <c r="M7" s="22">
        <f>SUM(K7:L7)</f>
        <v>25000</v>
      </c>
      <c r="N7" s="23"/>
    </row>
    <row r="8" spans="1:14" s="2" customFormat="1" ht="15" customHeight="1">
      <c r="B8" s="18">
        <v>6</v>
      </c>
      <c r="C8" s="24" t="s">
        <v>192</v>
      </c>
      <c r="D8" s="24" t="s">
        <v>125</v>
      </c>
      <c r="E8" s="10" t="s">
        <v>125</v>
      </c>
      <c r="F8" s="25">
        <v>1610279276841</v>
      </c>
      <c r="G8" s="20" t="s">
        <v>193</v>
      </c>
      <c r="H8" s="11" t="s">
        <v>54</v>
      </c>
      <c r="I8" s="16">
        <v>45474</v>
      </c>
      <c r="J8" s="21">
        <v>3000000</v>
      </c>
      <c r="K8" s="20">
        <v>50000</v>
      </c>
      <c r="L8" s="26">
        <v>3000</v>
      </c>
      <c r="M8" s="22">
        <f>+L8+K8</f>
        <v>53000</v>
      </c>
      <c r="N8" s="23" t="s">
        <v>194</v>
      </c>
    </row>
    <row r="9" spans="1:14" s="2" customFormat="1" ht="15" customHeight="1">
      <c r="B9" s="18">
        <v>7</v>
      </c>
      <c r="C9" s="24" t="s">
        <v>195</v>
      </c>
      <c r="D9" s="24" t="s">
        <v>196</v>
      </c>
      <c r="E9" s="10" t="s">
        <v>197</v>
      </c>
      <c r="F9" s="25">
        <v>3540192772001</v>
      </c>
      <c r="G9" s="20" t="s">
        <v>198</v>
      </c>
      <c r="H9" s="11" t="s">
        <v>54</v>
      </c>
      <c r="I9" s="16">
        <v>45352</v>
      </c>
      <c r="J9" s="21">
        <v>3000000</v>
      </c>
      <c r="K9" s="20">
        <v>65000</v>
      </c>
      <c r="L9" s="26">
        <v>7000</v>
      </c>
      <c r="M9" s="22">
        <f>+L9+K9</f>
        <v>72000</v>
      </c>
      <c r="N9" s="23"/>
    </row>
    <row r="10" spans="1:14" s="2" customFormat="1" ht="15" customHeight="1">
      <c r="B10" s="18">
        <v>8</v>
      </c>
      <c r="C10" s="24" t="s">
        <v>199</v>
      </c>
      <c r="D10" s="24" t="s">
        <v>200</v>
      </c>
      <c r="E10" s="10" t="s">
        <v>201</v>
      </c>
      <c r="F10" s="25">
        <v>3330157257845</v>
      </c>
      <c r="G10" s="20" t="s">
        <v>198</v>
      </c>
      <c r="H10" s="11" t="s">
        <v>54</v>
      </c>
      <c r="I10" s="16">
        <v>45432</v>
      </c>
      <c r="J10" s="21">
        <v>3000000</v>
      </c>
      <c r="K10" s="20">
        <v>40000</v>
      </c>
      <c r="L10" s="26">
        <v>7000</v>
      </c>
      <c r="M10" s="22">
        <f>+L10+K10</f>
        <v>47000</v>
      </c>
      <c r="N10" s="27" t="s">
        <v>202</v>
      </c>
    </row>
    <row r="11" spans="1:14" s="2" customFormat="1" ht="15" customHeight="1">
      <c r="A11" s="101"/>
      <c r="B11" s="18">
        <v>9</v>
      </c>
      <c r="C11" s="24" t="s">
        <v>203</v>
      </c>
      <c r="D11" s="24" t="s">
        <v>111</v>
      </c>
      <c r="E11" s="10" t="s">
        <v>111</v>
      </c>
      <c r="F11" s="25">
        <v>3710231832827</v>
      </c>
      <c r="G11" s="20" t="s">
        <v>198</v>
      </c>
      <c r="H11" s="11" t="s">
        <v>54</v>
      </c>
      <c r="I11" s="16">
        <v>45399</v>
      </c>
      <c r="J11" s="26">
        <v>0</v>
      </c>
      <c r="K11" s="20">
        <v>25000</v>
      </c>
      <c r="L11" s="26">
        <v>3000</v>
      </c>
      <c r="M11" s="22">
        <f>+L11+K11</f>
        <v>28000</v>
      </c>
      <c r="N11" s="23"/>
    </row>
    <row r="12" spans="1:14" s="3" customFormat="1" ht="15" customHeight="1">
      <c r="A12" s="102"/>
      <c r="B12" s="18">
        <v>10</v>
      </c>
      <c r="C12" s="70" t="s">
        <v>159</v>
      </c>
      <c r="D12" s="70" t="s">
        <v>22</v>
      </c>
      <c r="E12" s="70" t="s">
        <v>171</v>
      </c>
      <c r="F12" s="25">
        <v>3210271195318</v>
      </c>
      <c r="G12" s="11" t="s">
        <v>184</v>
      </c>
      <c r="H12" s="11" t="s">
        <v>243</v>
      </c>
      <c r="I12" s="95"/>
      <c r="J12" s="96"/>
      <c r="K12" s="96"/>
      <c r="L12" s="97"/>
      <c r="M12" s="97"/>
      <c r="N12" s="97"/>
    </row>
    <row r="13" spans="1:14" s="3" customFormat="1" ht="15" customHeight="1">
      <c r="A13" s="102"/>
      <c r="B13" s="18">
        <v>11</v>
      </c>
      <c r="C13" s="70" t="s">
        <v>162</v>
      </c>
      <c r="D13" s="70" t="s">
        <v>164</v>
      </c>
      <c r="E13" s="70" t="s">
        <v>164</v>
      </c>
      <c r="F13" s="25">
        <v>3740572345347</v>
      </c>
      <c r="G13" s="11" t="s">
        <v>184</v>
      </c>
      <c r="H13" s="11" t="s">
        <v>243</v>
      </c>
      <c r="I13" s="16">
        <v>43101</v>
      </c>
      <c r="J13" s="21">
        <v>1000000</v>
      </c>
      <c r="K13" s="97"/>
      <c r="L13" s="97"/>
      <c r="M13" s="97"/>
      <c r="N13" s="97"/>
    </row>
    <row r="14" spans="1:14" ht="15" customHeight="1">
      <c r="A14" s="103"/>
      <c r="B14" s="18">
        <v>12</v>
      </c>
      <c r="C14" s="70" t="s">
        <v>239</v>
      </c>
      <c r="D14" s="70" t="s">
        <v>163</v>
      </c>
      <c r="E14" s="70" t="s">
        <v>172</v>
      </c>
      <c r="F14" s="25">
        <v>1310126873549</v>
      </c>
      <c r="G14" s="11" t="s">
        <v>184</v>
      </c>
      <c r="H14" s="11" t="s">
        <v>243</v>
      </c>
      <c r="I14" s="16">
        <v>43101</v>
      </c>
      <c r="J14" s="21">
        <v>1000000</v>
      </c>
      <c r="K14" s="98"/>
      <c r="L14" s="99"/>
      <c r="M14" s="99"/>
      <c r="N14" s="99"/>
    </row>
    <row r="15" spans="1:14" ht="15" customHeight="1">
      <c r="A15" s="103"/>
      <c r="B15" s="18">
        <v>13</v>
      </c>
      <c r="C15" s="70" t="s">
        <v>240</v>
      </c>
      <c r="D15" s="70" t="s">
        <v>163</v>
      </c>
      <c r="E15" s="70" t="s">
        <v>172</v>
      </c>
      <c r="F15" s="25">
        <v>3710140386983</v>
      </c>
      <c r="G15" s="11" t="s">
        <v>184</v>
      </c>
      <c r="H15" s="11" t="s">
        <v>243</v>
      </c>
      <c r="I15" s="16">
        <v>43101</v>
      </c>
      <c r="J15" s="21">
        <v>1000000</v>
      </c>
      <c r="K15" s="99"/>
      <c r="L15" s="99"/>
      <c r="M15" s="99"/>
      <c r="N15" s="99"/>
    </row>
    <row r="16" spans="1:14" ht="15" customHeight="1">
      <c r="A16" s="103"/>
      <c r="B16" s="18">
        <v>14</v>
      </c>
      <c r="C16" s="70" t="s">
        <v>241</v>
      </c>
      <c r="D16" s="70" t="s">
        <v>22</v>
      </c>
      <c r="E16" s="70" t="s">
        <v>171</v>
      </c>
      <c r="F16" s="25">
        <v>1730165717449</v>
      </c>
      <c r="G16" s="11" t="s">
        <v>184</v>
      </c>
      <c r="H16" s="11" t="s">
        <v>243</v>
      </c>
      <c r="I16" s="16">
        <v>44383</v>
      </c>
      <c r="J16" s="21">
        <v>1000000</v>
      </c>
      <c r="K16" s="99"/>
      <c r="L16" s="99"/>
      <c r="M16" s="99"/>
      <c r="N16" s="99"/>
    </row>
    <row r="17" spans="1:14" ht="15" customHeight="1">
      <c r="A17" s="103"/>
      <c r="B17" s="18">
        <v>15</v>
      </c>
      <c r="C17" s="70" t="s">
        <v>242</v>
      </c>
      <c r="D17" s="70" t="s">
        <v>164</v>
      </c>
      <c r="E17" s="70" t="s">
        <v>164</v>
      </c>
      <c r="F17" s="25">
        <v>6110193359861</v>
      </c>
      <c r="G17" s="11" t="s">
        <v>184</v>
      </c>
      <c r="H17" s="11" t="s">
        <v>243</v>
      </c>
      <c r="I17" s="16">
        <v>43602</v>
      </c>
      <c r="J17" s="21">
        <v>1000000</v>
      </c>
      <c r="K17" s="100"/>
      <c r="L17" s="100"/>
      <c r="M17" s="100"/>
      <c r="N17" s="100"/>
    </row>
    <row r="18" spans="1:14">
      <c r="A18" s="104"/>
      <c r="B18" s="109">
        <v>16</v>
      </c>
      <c r="C18" s="109" t="s">
        <v>212</v>
      </c>
      <c r="D18" s="109" t="s">
        <v>208</v>
      </c>
      <c r="E18" s="109" t="s">
        <v>157</v>
      </c>
      <c r="F18" s="109">
        <v>3550301820059</v>
      </c>
      <c r="G18" s="109" t="s">
        <v>234</v>
      </c>
      <c r="H18" s="109" t="s">
        <v>209</v>
      </c>
      <c r="I18" s="110">
        <v>45689</v>
      </c>
      <c r="J18" s="111">
        <v>3000000</v>
      </c>
      <c r="K18" s="112">
        <v>50000</v>
      </c>
      <c r="L18" s="112">
        <v>3000</v>
      </c>
      <c r="M18" s="112">
        <f>+K18+L18</f>
        <v>53000</v>
      </c>
      <c r="N18" s="109" t="s">
        <v>245</v>
      </c>
    </row>
    <row r="19" spans="1:14">
      <c r="A19" s="104"/>
      <c r="B19" s="109">
        <v>17</v>
      </c>
      <c r="C19" s="109" t="s">
        <v>219</v>
      </c>
      <c r="D19" s="109" t="s">
        <v>214</v>
      </c>
      <c r="E19" s="109" t="s">
        <v>157</v>
      </c>
      <c r="F19" s="109">
        <v>3530184345371</v>
      </c>
      <c r="G19" s="109" t="s">
        <v>234</v>
      </c>
      <c r="H19" s="109" t="s">
        <v>125</v>
      </c>
      <c r="I19" s="110">
        <v>45673</v>
      </c>
      <c r="J19" s="111">
        <v>1000000</v>
      </c>
      <c r="K19" s="112">
        <v>42000</v>
      </c>
      <c r="L19" s="112">
        <v>3000</v>
      </c>
      <c r="M19" s="112">
        <v>45000</v>
      </c>
      <c r="N19" s="109" t="s">
        <v>245</v>
      </c>
    </row>
    <row r="20" spans="1:14">
      <c r="A20" s="104"/>
      <c r="B20" s="109">
        <v>18</v>
      </c>
      <c r="C20" s="109" t="s">
        <v>160</v>
      </c>
      <c r="D20" s="109" t="s">
        <v>163</v>
      </c>
      <c r="E20" s="109" t="s">
        <v>157</v>
      </c>
      <c r="F20" s="109">
        <v>1310161447791</v>
      </c>
      <c r="G20" s="109" t="s">
        <v>9</v>
      </c>
      <c r="H20" s="109" t="s">
        <v>125</v>
      </c>
      <c r="I20" s="110">
        <v>43132</v>
      </c>
      <c r="J20" s="111">
        <v>1000000</v>
      </c>
      <c r="K20" s="112">
        <v>40000</v>
      </c>
      <c r="L20" s="112">
        <v>0</v>
      </c>
      <c r="M20" s="112">
        <f>+K20+L20</f>
        <v>40000</v>
      </c>
      <c r="N20" s="109" t="s">
        <v>244</v>
      </c>
    </row>
    <row r="21" spans="1:14">
      <c r="A21" s="104"/>
      <c r="B21" s="109">
        <v>19</v>
      </c>
      <c r="C21" s="109" t="s">
        <v>161</v>
      </c>
      <c r="D21" s="109" t="s">
        <v>163</v>
      </c>
      <c r="E21" s="109" t="s">
        <v>157</v>
      </c>
      <c r="F21" s="109">
        <v>3650154939713</v>
      </c>
      <c r="G21" s="109" t="s">
        <v>9</v>
      </c>
      <c r="H21" s="109" t="s">
        <v>125</v>
      </c>
      <c r="I21" s="110">
        <v>45267</v>
      </c>
      <c r="J21" s="111">
        <v>1000000</v>
      </c>
      <c r="K21" s="112">
        <v>40000</v>
      </c>
      <c r="L21" s="112">
        <v>0</v>
      </c>
      <c r="M21" s="112">
        <f>+K21+L21</f>
        <v>40000</v>
      </c>
      <c r="N21" s="109" t="s">
        <v>244</v>
      </c>
    </row>
    <row r="22" spans="1:14">
      <c r="A22" s="104"/>
      <c r="B22" s="109">
        <v>20</v>
      </c>
      <c r="C22" s="109" t="s">
        <v>136</v>
      </c>
      <c r="D22" s="109" t="s">
        <v>111</v>
      </c>
      <c r="E22" s="109" t="s">
        <v>157</v>
      </c>
      <c r="F22" s="109">
        <v>3710269564693</v>
      </c>
      <c r="G22" s="109" t="s">
        <v>234</v>
      </c>
      <c r="H22" s="109" t="s">
        <v>111</v>
      </c>
      <c r="I22" s="110">
        <v>45627</v>
      </c>
      <c r="J22" s="111">
        <v>0</v>
      </c>
      <c r="K22" s="112">
        <v>26000</v>
      </c>
      <c r="L22" s="112">
        <v>3000</v>
      </c>
      <c r="M22" s="112">
        <f>+K22+L22</f>
        <v>29000</v>
      </c>
      <c r="N22" s="109" t="s">
        <v>246</v>
      </c>
    </row>
    <row r="23" spans="1:14" ht="18" customHeight="1">
      <c r="A23" s="113"/>
      <c r="B23" s="114">
        <v>21</v>
      </c>
      <c r="C23" s="115" t="s">
        <v>126</v>
      </c>
      <c r="D23" s="115" t="s">
        <v>128</v>
      </c>
      <c r="E23" s="115" t="s">
        <v>157</v>
      </c>
      <c r="F23" s="114">
        <v>2160276755301</v>
      </c>
      <c r="G23" s="115" t="s">
        <v>9</v>
      </c>
      <c r="H23" s="115" t="s">
        <v>54</v>
      </c>
      <c r="I23" s="116">
        <v>45499</v>
      </c>
      <c r="J23" s="116">
        <v>1000000</v>
      </c>
      <c r="K23" s="117">
        <v>25000</v>
      </c>
      <c r="L23" s="115">
        <v>1200</v>
      </c>
      <c r="M23" s="115">
        <v>26200</v>
      </c>
      <c r="N23" s="115" t="s">
        <v>293</v>
      </c>
    </row>
    <row r="24" spans="1:14">
      <c r="A24" s="118"/>
      <c r="B24" s="118"/>
      <c r="C24" s="118"/>
      <c r="D24" s="118"/>
      <c r="E24" s="118"/>
      <c r="F24" s="114"/>
      <c r="G24" s="118"/>
      <c r="H24" s="118"/>
      <c r="I24" s="118"/>
      <c r="J24" s="118"/>
      <c r="K24" s="118"/>
      <c r="L24" s="118"/>
      <c r="M24" s="118"/>
      <c r="N24" s="118"/>
    </row>
    <row r="25" spans="1:14">
      <c r="A25" s="118"/>
      <c r="B25" s="118"/>
      <c r="C25" s="118"/>
      <c r="D25" s="118"/>
      <c r="E25" s="118"/>
      <c r="F25" s="119"/>
      <c r="G25" s="118"/>
      <c r="H25" s="118"/>
      <c r="I25" s="118"/>
      <c r="J25" s="118"/>
      <c r="K25" s="118"/>
      <c r="L25" s="118"/>
      <c r="M25" s="118"/>
      <c r="N25" s="118"/>
    </row>
  </sheetData>
  <autoFilter ref="B2:N11"/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HMP Masterfile </vt:lpstr>
      <vt:lpstr>Separated Staff</vt:lpstr>
      <vt:lpstr>'HMP Masterfile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ZS</cp:lastModifiedBy>
  <cp:lastPrinted>2025-05-23T06:04:20Z</cp:lastPrinted>
  <dcterms:created xsi:type="dcterms:W3CDTF">2022-02-03T10:31:27Z</dcterms:created>
  <dcterms:modified xsi:type="dcterms:W3CDTF">2025-06-05T13:16:05Z</dcterms:modified>
</cp:coreProperties>
</file>