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TPP\"/>
    </mc:Choice>
  </mc:AlternateContent>
  <bookViews>
    <workbookView xWindow="0" yWindow="0" windowWidth="14380" windowHeight="3980" firstSheet="1" activeTab="1"/>
  </bookViews>
  <sheets>
    <sheet name="Punjab Plan" sheetId="3" state="hidden" r:id="rId1"/>
    <sheet name="TPO" sheetId="12" r:id="rId2"/>
    <sheet name="UCPO" sheetId="13" r:id="rId3"/>
    <sheet name="Plan To be shared with UNICEF" sheetId="15" state="hidden" r:id="rId4"/>
    <sheet name="tEST requirment" sheetId="10" state="hidden" r:id="rId5"/>
    <sheet name="HUB wise" sheetId="11" state="hidden" r:id="rId6"/>
  </sheets>
  <definedNames>
    <definedName name="_xlnm._FilterDatabase" localSheetId="5" hidden="1">'HUB wise'!$A$1:$V$29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3" l="1"/>
  <c r="F62" i="12"/>
  <c r="F42" i="12"/>
  <c r="M13" i="13" l="1"/>
  <c r="F24" i="13" l="1"/>
  <c r="F16" i="13"/>
  <c r="F76" i="12"/>
  <c r="F68" i="12"/>
  <c r="F77" i="12" s="1"/>
  <c r="F46" i="12"/>
  <c r="F51" i="12"/>
  <c r="F61" i="12"/>
  <c r="F41" i="12"/>
  <c r="F32" i="12"/>
  <c r="N13" i="12" l="1"/>
  <c r="F18" i="12" l="1"/>
  <c r="F12" i="13" l="1"/>
  <c r="F31" i="13"/>
  <c r="F32" i="13" l="1"/>
  <c r="F24" i="12"/>
  <c r="F78" i="12" l="1"/>
  <c r="T23" i="15"/>
  <c r="Q23" i="15"/>
  <c r="R23" i="15" s="1"/>
  <c r="P24" i="15"/>
  <c r="P25" i="15"/>
  <c r="P26" i="15"/>
  <c r="P27" i="15"/>
  <c r="P28" i="15"/>
  <c r="P29" i="15"/>
  <c r="P30" i="15"/>
  <c r="P23" i="15"/>
  <c r="L31" i="15"/>
  <c r="L21" i="15"/>
  <c r="L13" i="15"/>
  <c r="E31" i="15"/>
  <c r="E21" i="15"/>
  <c r="E13" i="15"/>
  <c r="L32" i="15" l="1"/>
  <c r="E32" i="15"/>
  <c r="M23" i="3"/>
  <c r="L23" i="3"/>
  <c r="M21" i="3"/>
  <c r="L21" i="3"/>
  <c r="M14" i="3"/>
  <c r="L14" i="3"/>
  <c r="L27" i="11" l="1"/>
  <c r="L26" i="11"/>
  <c r="M25" i="11"/>
  <c r="L25" i="11"/>
  <c r="M24" i="11"/>
  <c r="L24" i="11"/>
  <c r="M23" i="11"/>
  <c r="L23" i="11"/>
  <c r="M7" i="11"/>
  <c r="L7" i="11"/>
  <c r="M12" i="11"/>
  <c r="L12" i="11"/>
  <c r="M5" i="11"/>
  <c r="L5" i="11"/>
  <c r="M22" i="11"/>
  <c r="L22" i="11"/>
  <c r="M21" i="11"/>
  <c r="L21" i="11"/>
  <c r="M20" i="11"/>
  <c r="L20" i="11"/>
  <c r="M19" i="11"/>
  <c r="L19" i="11"/>
  <c r="M6" i="11"/>
  <c r="L6" i="11"/>
  <c r="M11" i="11"/>
  <c r="L11" i="11"/>
  <c r="M4" i="11"/>
  <c r="L4" i="11"/>
  <c r="M18" i="11"/>
  <c r="L18" i="11"/>
  <c r="M17" i="11"/>
  <c r="L17" i="11"/>
  <c r="M16" i="11"/>
  <c r="L16" i="11"/>
  <c r="M15" i="11"/>
  <c r="L15" i="11"/>
  <c r="M14" i="11"/>
  <c r="L14" i="11"/>
  <c r="M13" i="11"/>
  <c r="L13" i="11"/>
  <c r="M10" i="11"/>
  <c r="L10" i="11"/>
  <c r="M9" i="11"/>
  <c r="L9" i="11"/>
  <c r="M8" i="11"/>
  <c r="L8" i="11"/>
  <c r="M3" i="11"/>
  <c r="L3" i="11"/>
  <c r="M2" i="11"/>
  <c r="L2" i="11"/>
  <c r="C16" i="10"/>
  <c r="D16" i="10"/>
  <c r="E16" i="10"/>
  <c r="F16" i="10"/>
  <c r="G16" i="10"/>
  <c r="K28" i="11" l="1"/>
  <c r="K29" i="11" s="1"/>
  <c r="M28" i="11"/>
  <c r="M5" i="3"/>
  <c r="L5" i="3"/>
  <c r="M29" i="11" l="1"/>
  <c r="L28" i="11"/>
  <c r="L29" i="11" s="1"/>
  <c r="M24" i="3"/>
  <c r="M25" i="3"/>
  <c r="M26" i="3"/>
  <c r="L28" i="3"/>
  <c r="L27" i="3"/>
  <c r="L26" i="3"/>
  <c r="L25" i="3"/>
  <c r="K29" i="3"/>
  <c r="L22" i="3"/>
  <c r="L24" i="3"/>
  <c r="M22" i="3"/>
  <c r="M29" i="3" l="1"/>
  <c r="L29" i="3"/>
  <c r="M15" i="3" l="1"/>
  <c r="M16" i="3"/>
  <c r="M17" i="3"/>
  <c r="M18" i="3"/>
  <c r="M19" i="3"/>
  <c r="M3" i="3"/>
  <c r="M4" i="3"/>
  <c r="M6" i="3"/>
  <c r="M7" i="3"/>
  <c r="M8" i="3"/>
  <c r="M9" i="3"/>
  <c r="M10" i="3"/>
  <c r="M11" i="3"/>
  <c r="M12" i="3"/>
  <c r="M2" i="3"/>
  <c r="L11" i="3"/>
  <c r="M13" i="3" l="1"/>
  <c r="L6" i="3"/>
  <c r="L3" i="3"/>
  <c r="K13" i="3"/>
  <c r="L2" i="3"/>
  <c r="L15" i="3"/>
  <c r="L16" i="3"/>
  <c r="L17" i="3"/>
  <c r="L18" i="3"/>
  <c r="L19" i="3"/>
  <c r="L4" i="3"/>
  <c r="L7" i="3"/>
  <c r="L8" i="3"/>
  <c r="L9" i="3"/>
  <c r="L10" i="3"/>
  <c r="L12" i="3"/>
  <c r="L13" i="3" l="1"/>
  <c r="M20" i="3"/>
  <c r="M30" i="3" s="1"/>
  <c r="K20" i="3"/>
  <c r="K30" i="3" s="1"/>
  <c r="L20" i="3"/>
  <c r="L30" i="3" l="1"/>
</calcChain>
</file>

<file path=xl/sharedStrings.xml><?xml version="1.0" encoding="utf-8"?>
<sst xmlns="http://schemas.openxmlformats.org/spreadsheetml/2006/main" count="943" uniqueCount="397">
  <si>
    <t>Position</t>
  </si>
  <si>
    <t>Test and Interviews Hub</t>
  </si>
  <si>
    <t>Responsible Person Name</t>
  </si>
  <si>
    <t>Name of Facilitator</t>
  </si>
  <si>
    <t>Test Dates</t>
  </si>
  <si>
    <t>Test Shifts</t>
  </si>
  <si>
    <t>Districts</t>
  </si>
  <si>
    <t>Total Number of Positions</t>
  </si>
  <si>
    <t>Remarks</t>
  </si>
  <si>
    <t>Sub - Total</t>
  </si>
  <si>
    <t>Islamabad</t>
  </si>
  <si>
    <t>Lahore</t>
  </si>
  <si>
    <t>Mianwali</t>
  </si>
  <si>
    <t>Multan</t>
  </si>
  <si>
    <t>DG Khan</t>
  </si>
  <si>
    <t>Interview Data</t>
  </si>
  <si>
    <t>Interview Panel</t>
  </si>
  <si>
    <t>Expected Candidates for test</t>
  </si>
  <si>
    <t>1 Panel</t>
  </si>
  <si>
    <t>Responsible Person</t>
  </si>
  <si>
    <t>Expected Candidates for interviews</t>
  </si>
  <si>
    <t>Total</t>
  </si>
  <si>
    <t>Halls Required</t>
  </si>
  <si>
    <t>DHCSO</t>
  </si>
  <si>
    <t>UCCSO</t>
  </si>
  <si>
    <t>3 Panels</t>
  </si>
  <si>
    <t xml:space="preserve">Rawalpindi UCCSO = 04
</t>
  </si>
  <si>
    <t>2 panels</t>
  </si>
  <si>
    <t>Lahore SM= 187</t>
  </si>
  <si>
    <t>Lahore UCCSO = 27</t>
  </si>
  <si>
    <t>Jan 25-26</t>
  </si>
  <si>
    <t>3 panels</t>
  </si>
  <si>
    <t>Lahore TCO = 09</t>
  </si>
  <si>
    <t>Faisalabad</t>
  </si>
  <si>
    <t xml:space="preserve">Faisalabad DCO = 01 Faisalabad DHCSO=01
Jhang DHCSO= 01
Chiniot DHCSO = 01  TT Singh DHCSO=01                                                       </t>
  </si>
  <si>
    <t xml:space="preserve">Okara DHCSO = 01
Pakpattan DHCSO = 01
Sahiwal DHCSO = 01
Sahiwal DCO = 01
</t>
  </si>
  <si>
    <t>Sargodha DHCSO = 01
Sargodha DCO = 01
Khushab DHCSO = 01
Bhakkar DHCSO = 01</t>
  </si>
  <si>
    <t xml:space="preserve">Gujranwala DHCSO = 01
Gujranwala DCO = 01
Sialkot DHCSO = 01
Narowal DHCSO = 01
MB din DHCSO = 01
Hafizabad DHCSO = 01
Gujrat DHCSO = 01
</t>
  </si>
  <si>
    <t>2 Panels</t>
  </si>
  <si>
    <t>Mianwali SM = 15</t>
  </si>
  <si>
    <t>Mianwali UCCSO = 02</t>
  </si>
  <si>
    <t>1 Hall</t>
  </si>
  <si>
    <t xml:space="preserve">Multan SM = 30 </t>
  </si>
  <si>
    <t>Multan UCCSO = 03</t>
  </si>
  <si>
    <t>Multan DCO = 01
Vihari DHCSO = 01
Lodhran DHCSO = 01
Khanewal DHCSO = 01</t>
  </si>
  <si>
    <t>1 hall</t>
  </si>
  <si>
    <t>Muzafargarh</t>
  </si>
  <si>
    <t>Muzafargarh SM = 18</t>
  </si>
  <si>
    <t>DG Khan SM = 48</t>
  </si>
  <si>
    <t>DG Khan UCCSO =03</t>
  </si>
  <si>
    <t>Rajanpur SM = 10</t>
  </si>
  <si>
    <t>Rajanpur UCCSO = 01</t>
  </si>
  <si>
    <t>RY Khan</t>
  </si>
  <si>
    <t>RY Khan SM = 15</t>
  </si>
  <si>
    <t>RY Khan UCCSO = 01</t>
  </si>
  <si>
    <t>Jan 22</t>
  </si>
  <si>
    <t xml:space="preserve">Attock DHCSO = 1
Chakwal DHCSO = 1
Jhelum DHCSO= 1
Rawalindi DCO = 1
</t>
  </si>
  <si>
    <t>Rawalpindi TCO=05</t>
  </si>
  <si>
    <t xml:space="preserve">Shiekhupura DHCSO = 01
Nankana DHCSO = 01
Kasur DHCSO = 01
Lahore PDO = 01
Lahore DCO =01
</t>
  </si>
  <si>
    <t>2 shifts</t>
  </si>
  <si>
    <t>1 shift</t>
  </si>
  <si>
    <t>1 Shift</t>
  </si>
  <si>
    <t>DG Khan TCO = 04</t>
  </si>
  <si>
    <t>2 halls</t>
  </si>
  <si>
    <t>Jan 19</t>
  </si>
  <si>
    <t>Jan 20</t>
  </si>
  <si>
    <t>Jan 18</t>
  </si>
  <si>
    <t>Bahawalpur DHCSO = 01
Bahawalpur DCO = 01
Bahawalnagar DHCSO = 01DG Khan DCO = 01Layyah DHCSO = 01</t>
  </si>
  <si>
    <t>Jan 21</t>
  </si>
  <si>
    <t>Jan 29</t>
  </si>
  <si>
    <t>Jan 30</t>
  </si>
  <si>
    <t>Jan 31</t>
  </si>
  <si>
    <t>2 shift</t>
  </si>
  <si>
    <t>2 Shift</t>
  </si>
  <si>
    <t>Jan 23 - 24</t>
  </si>
  <si>
    <t>Jan 28</t>
  </si>
  <si>
    <t>4 staff dedicated for test marking</t>
  </si>
  <si>
    <t xml:space="preserve">Paper Checking Team </t>
  </si>
  <si>
    <t>Rajan Pur</t>
  </si>
  <si>
    <t>8 staff for conducting test , 4 staff for paper checking</t>
  </si>
  <si>
    <t>I hall</t>
  </si>
  <si>
    <t>2  halls</t>
  </si>
  <si>
    <t>SM</t>
  </si>
  <si>
    <t>Rawalpindi-23</t>
  </si>
  <si>
    <t>3 shifts</t>
  </si>
  <si>
    <t>3 halls</t>
  </si>
  <si>
    <t>6 Panels</t>
  </si>
  <si>
    <t xml:space="preserve">Jan 23   </t>
  </si>
  <si>
    <t>2 Halls</t>
  </si>
  <si>
    <t xml:space="preserve">Grand Total </t>
  </si>
  <si>
    <t xml:space="preserve">Jan 20-21 </t>
  </si>
  <si>
    <t>Jan 23-24</t>
  </si>
  <si>
    <t>Jan 22 - 23 - 24- 25-26</t>
  </si>
  <si>
    <t>Jan 27-31</t>
  </si>
  <si>
    <t>Jan 23</t>
  </si>
  <si>
    <t xml:space="preserve">Jan 24  </t>
  </si>
  <si>
    <t>Jan 24-25</t>
  </si>
  <si>
    <t>Jan 26</t>
  </si>
  <si>
    <t>Jan 27</t>
  </si>
  <si>
    <t>Communication Date for interviews</t>
  </si>
  <si>
    <t>Jan 22 - 23</t>
  </si>
  <si>
    <t>Jan 27-28</t>
  </si>
  <si>
    <t>Jan 25 -26</t>
  </si>
  <si>
    <t>1 Panels</t>
  </si>
  <si>
    <t>DCO</t>
  </si>
  <si>
    <t>TCO</t>
  </si>
  <si>
    <t>UCO</t>
  </si>
  <si>
    <t>Date</t>
  </si>
  <si>
    <t>PD0</t>
  </si>
  <si>
    <t>2 hall</t>
  </si>
  <si>
    <t xml:space="preserve">Jan 24 </t>
  </si>
  <si>
    <t>Jan 26 - 27</t>
  </si>
  <si>
    <t>D-Level</t>
  </si>
  <si>
    <t>U-Level</t>
  </si>
  <si>
    <t>S-Level</t>
  </si>
  <si>
    <t>SM-Level</t>
  </si>
  <si>
    <t>4 panels</t>
  </si>
  <si>
    <t>4 Panels</t>
  </si>
  <si>
    <t>Jan 20-21</t>
  </si>
  <si>
    <t>2 Hall</t>
  </si>
  <si>
    <t xml:space="preserve">Jan 22  </t>
  </si>
  <si>
    <t>3  halls</t>
  </si>
  <si>
    <t xml:space="preserve">Rawalpindi UCCSO = 04 Mianwali UCCSO = 02
</t>
  </si>
  <si>
    <t>1 panel</t>
  </si>
  <si>
    <t>Jan 27-29</t>
  </si>
  <si>
    <t xml:space="preserve">Jan 26  </t>
  </si>
  <si>
    <t>Jan 25</t>
  </si>
  <si>
    <t>Rawalpindi = 23</t>
  </si>
  <si>
    <t>Multan DCO = 01,Vihari DHCSO = 01
Lodhran DHCSO = 01,Khanewal DHCSO = 01</t>
  </si>
  <si>
    <t>Sargodha DHCSO = 01, Sargodha DCO = 01
Khushab DHCSO = 01, Bhakkar DHCSO = 01</t>
  </si>
  <si>
    <t xml:space="preserve">Okara DHCSO = 01, Pakpattan DHCSO = 01
Sahiwal DHCSO = 01, Sahiwal DCO = 01
</t>
  </si>
  <si>
    <t>Bahawalpur DHCSO = 01, Bahawalpur DCO = 01
Bahawalnagar DHCSO = 01DG Khan DCO = 01Layyah DHCSO = 01</t>
  </si>
  <si>
    <t xml:space="preserve">Gujranwala DHCSO = 01, Gujranwala DCO = 01
Sialkot DHCSO = 01, Narowal DHCSO = 01
MB din DHCSO = 01Hafizabad DHCSO = 01
Gujrat DHCSO = 01
</t>
  </si>
  <si>
    <t xml:space="preserve">Attock DHCSO = 1, Chakwal DHCSO = 1
Jhelum DHCSO= 1, Rawalindi DCO = 1
</t>
  </si>
  <si>
    <t xml:space="preserve">Shiekhupura DHCSO = 01, Nankana DHCSO = 01, Kasur DHCSO = 01, Lahore PDO = 01
Lahore DCO =01
</t>
  </si>
  <si>
    <t>Jan 24</t>
  </si>
  <si>
    <t>1 panels</t>
  </si>
  <si>
    <t xml:space="preserve">Jan 22 - 23  </t>
  </si>
  <si>
    <t>Jan 25-26-27</t>
  </si>
  <si>
    <t>Grand Total</t>
  </si>
  <si>
    <t>Jan 22- 23</t>
  </si>
  <si>
    <t>Test Date</t>
  </si>
  <si>
    <t>Interview dates</t>
  </si>
  <si>
    <t>Positions</t>
  </si>
  <si>
    <t>Result submission  date</t>
  </si>
  <si>
    <t xml:space="preserve">Tehsil and District </t>
  </si>
  <si>
    <t xml:space="preserve">UC </t>
  </si>
  <si>
    <t>Jan 22-23-24-25</t>
  </si>
  <si>
    <t>Jan 25-26-27-28-29</t>
  </si>
  <si>
    <t>Tentative Hiring Summary - Punjab</t>
  </si>
  <si>
    <t>Laptops</t>
  </si>
  <si>
    <t>Feb 2</t>
  </si>
  <si>
    <t xml:space="preserve">Jan 21-22-23  </t>
  </si>
  <si>
    <t xml:space="preserve">Jan 21-22  </t>
  </si>
  <si>
    <t xml:space="preserve">Jan 24 - 25  </t>
  </si>
  <si>
    <t>Jan 26 - 27-28</t>
  </si>
  <si>
    <t>Jan 27 - 28</t>
  </si>
  <si>
    <t>Test Checking Team</t>
  </si>
  <si>
    <t>Jan 23 - 27</t>
  </si>
  <si>
    <t>Jan 22-24</t>
  </si>
  <si>
    <t>Jan 21 - 22</t>
  </si>
  <si>
    <t xml:space="preserve"> Feb 2 -4</t>
  </si>
  <si>
    <t>Feb 5</t>
  </si>
  <si>
    <t>Feb 6</t>
  </si>
  <si>
    <t xml:space="preserve">Jan 25 </t>
  </si>
  <si>
    <t>Jan 27 - Feb 6</t>
  </si>
  <si>
    <t>Jan 25 - Feb 6</t>
  </si>
  <si>
    <t>Feb 8</t>
  </si>
  <si>
    <t>District</t>
  </si>
  <si>
    <t>Attock</t>
  </si>
  <si>
    <t>Pindi Gheb = 1
Jand = 1
Fateh Jhang =1</t>
  </si>
  <si>
    <t>CDA</t>
  </si>
  <si>
    <t>CDA = 2</t>
  </si>
  <si>
    <t>ICT</t>
  </si>
  <si>
    <t>ICT = 2</t>
  </si>
  <si>
    <t>Bahawalpur</t>
  </si>
  <si>
    <t>Ahmed pur East = 1</t>
  </si>
  <si>
    <t>Bhakkar</t>
  </si>
  <si>
    <t>Kaloor Kot = 1
Darya Khan = 1</t>
  </si>
  <si>
    <t xml:space="preserve">Jaranwala = 1
Tandlianwala = 1
Samundari = 1
</t>
  </si>
  <si>
    <t>Karor Lal Esan = 1</t>
  </si>
  <si>
    <t>Layyah</t>
  </si>
  <si>
    <t>Mianwali = 1
Esa Khel = 1
Piplan = 1</t>
  </si>
  <si>
    <t>Multan City (Urban) = 1
Multan Saddar (Rural)=1
Jalal pur Pirwala = 1
Shujaabad = 1</t>
  </si>
  <si>
    <t>Muzaffargarh</t>
  </si>
  <si>
    <t>Muzaffargarh = 1
Kot Adu = 1
Jatoi = 1
Ali Pur = 1</t>
  </si>
  <si>
    <t>Rajanpur</t>
  </si>
  <si>
    <t>Jampur = 1
Rajanpur = 1
Rojhan = 1</t>
  </si>
  <si>
    <t>RYKhan = 1
Liaqat pur = 1
Asadiqabad=1
Khanpur = 1</t>
  </si>
  <si>
    <t>AJK</t>
  </si>
  <si>
    <t>Gilgit Baltistan</t>
  </si>
  <si>
    <t>Diamer</t>
  </si>
  <si>
    <t>Chillas = 1
Darail = 1
Tangeer = 1</t>
  </si>
  <si>
    <t>Gilgit</t>
  </si>
  <si>
    <t>Nagaar/Hunza</t>
  </si>
  <si>
    <t>Naggar 2</t>
  </si>
  <si>
    <t>Ghizer</t>
  </si>
  <si>
    <t>Poniyal</t>
  </si>
  <si>
    <t>Ghanche</t>
  </si>
  <si>
    <t>Khaploo</t>
  </si>
  <si>
    <t>Balochistan</t>
  </si>
  <si>
    <t>BARKHAN</t>
  </si>
  <si>
    <t>BOLAN</t>
  </si>
  <si>
    <t>CHAGHI</t>
  </si>
  <si>
    <t>DUKKI</t>
  </si>
  <si>
    <t>JAFFARABAD</t>
  </si>
  <si>
    <t>KABDULAH</t>
  </si>
  <si>
    <t>KALAT</t>
  </si>
  <si>
    <t>KHUZDAR</t>
  </si>
  <si>
    <t>KSIAFULAH</t>
  </si>
  <si>
    <t>LASBELA</t>
  </si>
  <si>
    <t>MUSAKHEL</t>
  </si>
  <si>
    <t>NSIRABAD</t>
  </si>
  <si>
    <t>PANGJOUR</t>
  </si>
  <si>
    <t>WASHUK</t>
  </si>
  <si>
    <t>ZIARAT</t>
  </si>
  <si>
    <t>Barkhan = 1
Rakhni = 1</t>
  </si>
  <si>
    <t xml:space="preserve">Sunni = 1
</t>
  </si>
  <si>
    <t>Nokundi = 1</t>
  </si>
  <si>
    <t>Chamalang = 1
Dukki = 1</t>
  </si>
  <si>
    <t>Gandakha = 1
Usta Muhammad = 1</t>
  </si>
  <si>
    <t>Dobandi = 1</t>
  </si>
  <si>
    <t>Kaliqabad Mangoch = 1</t>
  </si>
  <si>
    <t>Nall = 1
Wadh = 1</t>
  </si>
  <si>
    <t>Muslimbagh = 1</t>
  </si>
  <si>
    <t>Dureji = 1</t>
  </si>
  <si>
    <t>Toisar = 1</t>
  </si>
  <si>
    <t>Chatter = 1
Tamboo = 1</t>
  </si>
  <si>
    <t>Gwargo = 1
Panjgour = 1</t>
  </si>
  <si>
    <t>Mashkey = 1</t>
  </si>
  <si>
    <t>Sinjavi = 1</t>
  </si>
  <si>
    <t>BANNU</t>
  </si>
  <si>
    <t>CHARSADA</t>
  </si>
  <si>
    <t>DIKHAN</t>
  </si>
  <si>
    <t>HANGU</t>
  </si>
  <si>
    <t>KARAK</t>
  </si>
  <si>
    <t>KOHAT</t>
  </si>
  <si>
    <t>LAKKIMRWT</t>
  </si>
  <si>
    <t>MARDAN</t>
  </si>
  <si>
    <t>MOHMAND</t>
  </si>
  <si>
    <t>NOWSHERA</t>
  </si>
  <si>
    <t>SWABI</t>
  </si>
  <si>
    <t>TANK</t>
  </si>
  <si>
    <t>WAZIR-S</t>
  </si>
  <si>
    <t>KPK</t>
  </si>
  <si>
    <t>Charsadda =1
Shabqadar = 1
Tangi = 1</t>
  </si>
  <si>
    <t>DI Khan = 1
Daraband = 1
Kulachi = 1
Paroa = 1
Pharpur = 1
Sub Division Darazinda = 1</t>
  </si>
  <si>
    <t>Bannu = 1
Sub Division Wazir = 1</t>
  </si>
  <si>
    <t>Hangu = 1
Thall = 1</t>
  </si>
  <si>
    <t xml:space="preserve">BD Shah = 1
Karak = 1
Takht e Nasrati = 1
</t>
  </si>
  <si>
    <t>Kohat =1</t>
  </si>
  <si>
    <t>KURRAM</t>
  </si>
  <si>
    <t>Central Kurram = 1
Upper Kurram = 1</t>
  </si>
  <si>
    <t>Lakki Marwat = 1
Siraye Norang = 1</t>
  </si>
  <si>
    <t>Mardan = 1
Takht Bai = 1</t>
  </si>
  <si>
    <t xml:space="preserve">Khawezai = 1
Parang Ghar = 1
</t>
  </si>
  <si>
    <t>Camps = 1
Nowshehra = 1</t>
  </si>
  <si>
    <t>Orakzai</t>
  </si>
  <si>
    <t>Lower Orakzai = 1</t>
  </si>
  <si>
    <t>Lahore = 1
Razar = 1
Swabi = 1
Topi = 1</t>
  </si>
  <si>
    <t>Sub Division Jhandola = 1
Tank = 1</t>
  </si>
  <si>
    <t>WAZIR N</t>
  </si>
  <si>
    <t>Mir Ali = 1
Miran Shah = 1</t>
  </si>
  <si>
    <t>Ladha = 1
Makeen = 1
Tiarza = 1
Toi Khulla = 1</t>
  </si>
  <si>
    <t>DADU</t>
  </si>
  <si>
    <t>GHOTKI</t>
  </si>
  <si>
    <t>Sindh</t>
  </si>
  <si>
    <t>JACOBABAD</t>
  </si>
  <si>
    <t>JAMSHORO</t>
  </si>
  <si>
    <t>KAMBAR</t>
  </si>
  <si>
    <t>KASHMORE</t>
  </si>
  <si>
    <t>KHAIRPUR</t>
  </si>
  <si>
    <t>NFEROZ</t>
  </si>
  <si>
    <t>SANGHAR</t>
  </si>
  <si>
    <t>SBENAZIRABAD</t>
  </si>
  <si>
    <t>SHIKARPUR</t>
  </si>
  <si>
    <t>SUKKUR</t>
  </si>
  <si>
    <t>Johi = 1
Mehr = 1</t>
  </si>
  <si>
    <t>Daharki = 1
Ubauro = 1</t>
  </si>
  <si>
    <t>Ghari Khairo = 1
Jacobabad = 1
Thull = 1</t>
  </si>
  <si>
    <t>Sehwan = 1</t>
  </si>
  <si>
    <t>Shahdadkot = 1</t>
  </si>
  <si>
    <t>Kashmore = 1
Tangwani = 1</t>
  </si>
  <si>
    <t>Faizgunj = 1
Kingri = 1</t>
  </si>
  <si>
    <t>Kandiaro = 1
Moro = 1</t>
  </si>
  <si>
    <t>Shadad pur = 1
Tando Adam = 1</t>
  </si>
  <si>
    <t>Daur = 1
Sakrand = 1</t>
  </si>
  <si>
    <t>Khanpur = 1
Shikarpur = 1</t>
  </si>
  <si>
    <t>New Sukkur = 1
Rohri = 1</t>
  </si>
  <si>
    <t>Samanabad Town = 1
Nishter Town = 1</t>
  </si>
  <si>
    <t>UC s</t>
  </si>
  <si>
    <t>Dbugti</t>
  </si>
  <si>
    <t>Lope = 1
Sanseela = 1</t>
  </si>
  <si>
    <t>Kabdullah</t>
  </si>
  <si>
    <t xml:space="preserve">Aughberg = 1
Darozai=1
Pir Alizai 2 = 1
Mabad = 1
</t>
  </si>
  <si>
    <t>Kalat</t>
  </si>
  <si>
    <t>Kalat Saddar = 1</t>
  </si>
  <si>
    <t xml:space="preserve">Kech </t>
  </si>
  <si>
    <t>Tump</t>
  </si>
  <si>
    <t>KOHLU</t>
  </si>
  <si>
    <t>KAHAN</t>
  </si>
  <si>
    <t>KINGRI</t>
  </si>
  <si>
    <t>Pishin</t>
  </si>
  <si>
    <t xml:space="preserve">Ajrum 2=1
Batazai = 1
Karbala = 1
Manzari = 1
</t>
  </si>
  <si>
    <t xml:space="preserve">10 C = 1
13 C = 1
Samungli = 1
Kuchlak C = 1
</t>
  </si>
  <si>
    <t>Quetta</t>
  </si>
  <si>
    <t>UCPO</t>
  </si>
  <si>
    <t>BAJOUR</t>
  </si>
  <si>
    <t>Barang = 1
Kolala = 1</t>
  </si>
  <si>
    <t>Khyber</t>
  </si>
  <si>
    <t>Battagram = 1</t>
  </si>
  <si>
    <t>Koi Behara = 1</t>
  </si>
  <si>
    <t>Speen Qaber = 1</t>
  </si>
  <si>
    <t>Manduri = 1</t>
  </si>
  <si>
    <t>Mohmand</t>
  </si>
  <si>
    <t>Landhi Shah = 1
Sagai = 1
Sando Khel = 1</t>
  </si>
  <si>
    <t>Tank</t>
  </si>
  <si>
    <t>Gomal Bazar = 1
Kaisrey = 1</t>
  </si>
  <si>
    <t>Wazir - N</t>
  </si>
  <si>
    <t xml:space="preserve">Dosali 2 = 1
Garyum = 1
Ghulam Khan = 1
Mir Ali 7 = 1
Razmak = 1
Spinwam 2 =1
</t>
  </si>
  <si>
    <t>Wazir - S</t>
  </si>
  <si>
    <t xml:space="preserve">Azam Warsak A = 1
Spishtin = 1
Zhalai = 1
Shaktoi = 1
Siplatoi Upper = 1
Barwand = 1
Chaghmalai = 1
Gurgurai = 1
Janata = 1
Kaniguram = 1
Sara Rogha = 1
Shaga Zadrana = 1
</t>
  </si>
  <si>
    <t xml:space="preserve">Badin </t>
  </si>
  <si>
    <t>Ahmed Rajo = 1
Rahuki = 1
Tarai = 1</t>
  </si>
  <si>
    <t>East Karachi</t>
  </si>
  <si>
    <t>Gujro 4 = 2
Mehmoodabad 5 = 1</t>
  </si>
  <si>
    <t>Sujawal</t>
  </si>
  <si>
    <t>Mureed Khoso = 1</t>
  </si>
  <si>
    <t>Thatha</t>
  </si>
  <si>
    <t xml:space="preserve">Mehar = 1
Buhara = 1
Ghulam Ullah = 1
Karam Pur = 1
Sukhpur = 1
</t>
  </si>
  <si>
    <t>West Karachi</t>
  </si>
  <si>
    <t>Songal 5 = 1
Islamia Colony 9 = 2</t>
  </si>
  <si>
    <t>Tehsil</t>
  </si>
  <si>
    <t xml:space="preserve">Subtotal </t>
  </si>
  <si>
    <t xml:space="preserve">Gilgit = 1
Skardu = 1
</t>
  </si>
  <si>
    <t>Province</t>
  </si>
  <si>
    <t>Test and Interview Hub</t>
  </si>
  <si>
    <t>Punjab, AJK, GB and Islamabad</t>
  </si>
  <si>
    <t>DI Khan</t>
  </si>
  <si>
    <t>Bannu</t>
  </si>
  <si>
    <t>Peshawar</t>
  </si>
  <si>
    <t>Punjab</t>
  </si>
  <si>
    <t>Hyderabad</t>
  </si>
  <si>
    <t>Sukkhur</t>
  </si>
  <si>
    <t>Karachi</t>
  </si>
  <si>
    <t>Subtotal</t>
  </si>
  <si>
    <t>Responsibility</t>
  </si>
  <si>
    <t>Arif</t>
  </si>
  <si>
    <t>Imran</t>
  </si>
  <si>
    <t>Muzaffarabad = 1</t>
  </si>
  <si>
    <t>Hareem</t>
  </si>
  <si>
    <t>Sir Majid + Asif (HO)</t>
  </si>
  <si>
    <t>Ma'am Sarah</t>
  </si>
  <si>
    <t>Ma'am Sarah + Hareem</t>
  </si>
  <si>
    <t xml:space="preserve">Usman + any associate </t>
  </si>
  <si>
    <t>Imran + Asif Quetta</t>
  </si>
  <si>
    <t>12 &amp; 13 Mar, 2021</t>
  </si>
  <si>
    <t>12 &amp; 13 Mar-2021</t>
  </si>
  <si>
    <t>Usman  + CBV / COMNet team</t>
  </si>
  <si>
    <t>16 &amp; 17 Mar-21</t>
  </si>
  <si>
    <t>Khalid Shahwani + CBV / COMNet staff</t>
  </si>
  <si>
    <t>Naila + Sabeela</t>
  </si>
  <si>
    <t xml:space="preserve"> 16 &amp; 17 Mar-2021</t>
  </si>
  <si>
    <t>Naila</t>
  </si>
  <si>
    <t>15 &amp; 16 Mar-2021</t>
  </si>
  <si>
    <t xml:space="preserve">Imran </t>
  </si>
  <si>
    <t>Asif Quetta</t>
  </si>
  <si>
    <t xml:space="preserve">Naveed </t>
  </si>
  <si>
    <t>Sabeela</t>
  </si>
  <si>
    <t>12 &amp; 13-03-2021</t>
  </si>
  <si>
    <t>Saqib</t>
  </si>
  <si>
    <t>12, 13 &amp; 14 Mar, 2021</t>
  </si>
  <si>
    <t>Waqas</t>
  </si>
  <si>
    <t xml:space="preserve"> 13 Mar-2021</t>
  </si>
  <si>
    <t xml:space="preserve"> 15 Mar-2021</t>
  </si>
  <si>
    <t xml:space="preserve">Majid </t>
  </si>
  <si>
    <t>Majid</t>
  </si>
  <si>
    <t xml:space="preserve">Asif HO + Fahad  </t>
  </si>
  <si>
    <t>Saira / Arif</t>
  </si>
  <si>
    <t>Mazhar + Nadeem</t>
  </si>
  <si>
    <t>Anza+ Zara+ Islam</t>
  </si>
  <si>
    <t>Imran + Asif</t>
  </si>
  <si>
    <t>No UCPO Position is redundant</t>
  </si>
  <si>
    <t xml:space="preserve">No UCPO Position is redundant. </t>
  </si>
  <si>
    <t>15 Mar-21</t>
  </si>
  <si>
    <t>Sardar + Amir</t>
  </si>
  <si>
    <t>Naila + Awais</t>
  </si>
  <si>
    <t>Saqib+Sardar</t>
  </si>
  <si>
    <t>Saqib+ Mazhar</t>
  </si>
  <si>
    <t>Younas + Asif (HO) +  Faisal</t>
  </si>
  <si>
    <t>Saira + Ali  &amp; Arif + Ahad</t>
  </si>
  <si>
    <t>Saira + Ali &amp; Arif + Ahad</t>
  </si>
  <si>
    <r>
      <rPr>
        <sz val="20"/>
        <color rgb="FFFF0000"/>
        <rFont val="Book Antiqua"/>
        <family val="1"/>
      </rPr>
      <t>Majid Amin</t>
    </r>
    <r>
      <rPr>
        <sz val="20"/>
        <rFont val="Book Antiqua"/>
        <family val="1"/>
      </rPr>
      <t xml:space="preserve"> +Sardar +</t>
    </r>
    <r>
      <rPr>
        <sz val="20"/>
        <color rgb="FFFF0000"/>
        <rFont val="Book Antiqua"/>
        <family val="1"/>
      </rPr>
      <t>Lubna+ Aiman</t>
    </r>
  </si>
  <si>
    <t>Naveed + Nouman and Usman</t>
  </si>
  <si>
    <t>Naila  + Naveed</t>
  </si>
  <si>
    <t xml:space="preserve">Mazhar </t>
  </si>
  <si>
    <t>Usman + Asif (Quetta)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</si>
</sst>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20"/>
      <name val="Book Antiqua"/>
      <family val="1"/>
    </font>
    <font>
      <sz val="20"/>
      <name val="Book Antiqua"/>
      <family val="1"/>
    </font>
    <font>
      <sz val="20"/>
      <name val="Times New Roman"/>
      <family val="1"/>
    </font>
    <font>
      <sz val="20"/>
      <color rgb="FFFF0000"/>
      <name val="Book Antiqua"/>
      <family val="1"/>
    </font>
    <font>
      <b/>
      <sz val="11"/>
      <color theme="1"/>
      <name val="Calibri"/>
      <family val="2"/>
      <scheme val="minor"/>
    </font>
    <font>
      <sz val="11"/>
      <name val="Book Antiqua"/>
      <family val="1"/>
    </font>
    <font>
      <sz val="20"/>
      <color theme="1"/>
      <name val="Book Antiqua"/>
      <family val="1"/>
    </font>
    <font>
      <b/>
      <sz val="36"/>
      <name val="Book Antiqua"/>
      <family val="1"/>
    </font>
    <font>
      <b/>
      <sz val="18"/>
      <name val="Book Antiqua"/>
      <family val="1"/>
    </font>
    <font>
      <sz val="18"/>
      <name val="Book Antiqua"/>
      <family val="1"/>
    </font>
    <font>
      <sz val="18"/>
      <color theme="1"/>
      <name val="Book Antiqua"/>
      <family val="1"/>
    </font>
    <font>
      <b/>
      <sz val="18"/>
      <color theme="1"/>
      <name val="Book Antiqua"/>
      <family val="1"/>
    </font>
    <font>
      <sz val="18"/>
      <color rgb="FFFF0000"/>
      <name val="Book Antiqua"/>
      <family val="1"/>
    </font>
    <font>
      <b/>
      <sz val="20"/>
      <color theme="1"/>
      <name val="Book Antiqua"/>
      <family val="1"/>
    </font>
    <font>
      <b/>
      <sz val="22"/>
      <name val="Book Antiqua"/>
      <family val="1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4" tint="0.40000610370189521"/>
        </stop>
        <stop position="1">
          <color theme="4" tint="0.59999389629810485"/>
        </stop>
      </gradient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0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indexed="64"/>
      </left>
      <right style="thin">
        <color theme="4" tint="-0.24994659260841701"/>
      </right>
      <top style="medium">
        <color indexed="64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indexed="64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 style="medium">
        <color indexed="64"/>
      </top>
      <bottom style="thin">
        <color theme="4" tint="-0.24994659260841701"/>
      </bottom>
      <diagonal/>
    </border>
    <border>
      <left style="medium">
        <color indexed="64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medium">
        <color indexed="64"/>
      </right>
      <top/>
      <bottom/>
      <diagonal/>
    </border>
    <border>
      <left style="thin">
        <color theme="4" tint="-0.24994659260841701"/>
      </left>
      <right style="medium">
        <color indexed="64"/>
      </right>
      <top/>
      <bottom style="thin">
        <color theme="4" tint="-0.24994659260841701"/>
      </bottom>
      <diagonal/>
    </border>
    <border>
      <left style="medium">
        <color indexed="64"/>
      </left>
      <right style="thin">
        <color theme="4" tint="-0.24994659260841701"/>
      </right>
      <top style="thin">
        <color theme="4" tint="-0.24994659260841701"/>
      </top>
      <bottom style="medium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indexed="64"/>
      </bottom>
      <diagonal/>
    </border>
    <border>
      <left style="thin">
        <color theme="4" tint="-0.24994659260841701"/>
      </left>
      <right style="medium">
        <color indexed="64"/>
      </right>
      <top style="thin">
        <color theme="4" tint="-0.2499465926084170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97">
    <xf numFmtId="0" fontId="0" fillId="0" borderId="0" xfId="0"/>
    <xf numFmtId="0" fontId="1" fillId="7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/>
    </xf>
    <xf numFmtId="1" fontId="2" fillId="5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1" fontId="2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/>
    </xf>
    <xf numFmtId="49" fontId="2" fillId="10" borderId="5" xfId="0" applyNumberFormat="1" applyFont="1" applyFill="1" applyBorder="1" applyAlignment="1">
      <alignment horizontal="center" vertical="center"/>
    </xf>
    <xf numFmtId="1" fontId="2" fillId="10" borderId="5" xfId="0" applyNumberFormat="1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49" fontId="2" fillId="8" borderId="5" xfId="0" applyNumberFormat="1" applyFont="1" applyFill="1" applyBorder="1" applyAlignment="1">
      <alignment horizontal="center" vertical="center"/>
    </xf>
    <xf numFmtId="1" fontId="1" fillId="8" borderId="5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/>
    </xf>
    <xf numFmtId="1" fontId="2" fillId="6" borderId="5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horizontal="center" vertical="center"/>
    </xf>
    <xf numFmtId="1" fontId="2" fillId="9" borderId="5" xfId="0" applyNumberFormat="1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/>
    </xf>
    <xf numFmtId="49" fontId="2" fillId="11" borderId="5" xfId="0" applyNumberFormat="1" applyFont="1" applyFill="1" applyBorder="1" applyAlignment="1">
      <alignment horizontal="center" vertical="center"/>
    </xf>
    <xf numFmtId="1" fontId="2" fillId="11" borderId="5" xfId="0" applyNumberFormat="1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/>
    </xf>
    <xf numFmtId="49" fontId="2" fillId="12" borderId="5" xfId="0" applyNumberFormat="1" applyFont="1" applyFill="1" applyBorder="1" applyAlignment="1">
      <alignment horizontal="center" vertical="center"/>
    </xf>
    <xf numFmtId="1" fontId="2" fillId="12" borderId="5" xfId="0" applyNumberFormat="1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49" fontId="2" fillId="8" borderId="8" xfId="0" applyNumberFormat="1" applyFont="1" applyFill="1" applyBorder="1" applyAlignment="1">
      <alignment horizontal="center" vertical="center"/>
    </xf>
    <xf numFmtId="1" fontId="1" fillId="8" borderId="8" xfId="0" applyNumberFormat="1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left" vertical="center"/>
    </xf>
    <xf numFmtId="0" fontId="1" fillId="8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10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49" fontId="1" fillId="13" borderId="2" xfId="0" applyNumberFormat="1" applyFont="1" applyFill="1" applyBorder="1" applyAlignment="1">
      <alignment horizontal="center" vertical="center" wrapText="1"/>
    </xf>
    <xf numFmtId="49" fontId="2" fillId="14" borderId="5" xfId="0" applyNumberFormat="1" applyFont="1" applyFill="1" applyBorder="1" applyAlignment="1">
      <alignment horizontal="center" vertical="center"/>
    </xf>
    <xf numFmtId="49" fontId="2" fillId="14" borderId="5" xfId="0" applyNumberFormat="1" applyFont="1" applyFill="1" applyBorder="1" applyAlignment="1">
      <alignment horizontal="center" vertical="center" wrapText="1"/>
    </xf>
    <xf numFmtId="49" fontId="2" fillId="14" borderId="8" xfId="0" applyNumberFormat="1" applyFont="1" applyFill="1" applyBorder="1" applyAlignment="1">
      <alignment horizontal="center" vertical="center"/>
    </xf>
    <xf numFmtId="49" fontId="1" fillId="14" borderId="15" xfId="0" applyNumberFormat="1" applyFont="1" applyFill="1" applyBorder="1" applyAlignment="1">
      <alignment horizontal="center" vertical="center"/>
    </xf>
    <xf numFmtId="49" fontId="2" fillId="14" borderId="0" xfId="0" applyNumberFormat="1" applyFont="1" applyFill="1" applyAlignment="1">
      <alignment horizontal="center" vertical="center"/>
    </xf>
    <xf numFmtId="0" fontId="1" fillId="13" borderId="2" xfId="0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/>
    </xf>
    <xf numFmtId="0" fontId="1" fillId="14" borderId="15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49" fontId="2" fillId="14" borderId="5" xfId="0" applyNumberFormat="1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10" borderId="5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 vertical="top" wrapText="1"/>
    </xf>
    <xf numFmtId="0" fontId="3" fillId="11" borderId="5" xfId="0" applyFont="1" applyFill="1" applyBorder="1" applyAlignment="1">
      <alignment horizontal="center" vertical="top" wrapText="1"/>
    </xf>
    <xf numFmtId="0" fontId="3" fillId="12" borderId="5" xfId="0" applyFont="1" applyFill="1" applyBorder="1" applyAlignment="1">
      <alignment horizontal="center" vertical="top" wrapText="1"/>
    </xf>
    <xf numFmtId="0" fontId="2" fillId="8" borderId="8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6" borderId="0" xfId="0" applyFont="1" applyFill="1" applyAlignment="1">
      <alignment horizontal="center" vertical="center"/>
    </xf>
    <xf numFmtId="49" fontId="2" fillId="6" borderId="0" xfId="0" applyNumberFormat="1" applyFont="1" applyFill="1" applyAlignment="1">
      <alignment horizontal="center" vertical="center"/>
    </xf>
    <xf numFmtId="0" fontId="1" fillId="7" borderId="2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top" wrapText="1"/>
    </xf>
    <xf numFmtId="0" fontId="1" fillId="7" borderId="30" xfId="0" applyFont="1" applyFill="1" applyBorder="1" applyAlignment="1">
      <alignment horizontal="center" vertical="top" wrapText="1"/>
    </xf>
    <xf numFmtId="0" fontId="1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top" wrapText="1"/>
    </xf>
    <xf numFmtId="0" fontId="1" fillId="7" borderId="33" xfId="0" applyFont="1" applyFill="1" applyBorder="1" applyAlignment="1">
      <alignment horizontal="center" vertical="center" wrapText="1"/>
    </xf>
    <xf numFmtId="0" fontId="1" fillId="7" borderId="34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10" borderId="32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/>
    </xf>
    <xf numFmtId="0" fontId="2" fillId="11" borderId="32" xfId="0" applyFont="1" applyFill="1" applyBorder="1" applyAlignment="1">
      <alignment horizontal="center" vertical="center"/>
    </xf>
    <xf numFmtId="0" fontId="2" fillId="12" borderId="32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10" borderId="5" xfId="0" applyFont="1" applyFill="1" applyBorder="1" applyAlignment="1">
      <alignment horizontal="left" vertical="top" wrapText="1"/>
    </xf>
    <xf numFmtId="0" fontId="2" fillId="8" borderId="5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 wrapText="1"/>
    </xf>
    <xf numFmtId="0" fontId="3" fillId="11" borderId="5" xfId="0" applyFont="1" applyFill="1" applyBorder="1" applyAlignment="1">
      <alignment horizontal="left" vertical="top" wrapText="1"/>
    </xf>
    <xf numFmtId="0" fontId="3" fillId="12" borderId="5" xfId="0" applyFont="1" applyFill="1" applyBorder="1" applyAlignment="1">
      <alignment horizontal="left" vertical="top" wrapText="1"/>
    </xf>
    <xf numFmtId="0" fontId="2" fillId="8" borderId="39" xfId="0" applyFont="1" applyFill="1" applyBorder="1" applyAlignment="1">
      <alignment horizontal="left" vertical="top" wrapText="1"/>
    </xf>
    <xf numFmtId="17" fontId="3" fillId="5" borderId="5" xfId="0" applyNumberFormat="1" applyFont="1" applyFill="1" applyBorder="1" applyAlignment="1">
      <alignment horizontal="center" vertical="top" wrapText="1"/>
    </xf>
    <xf numFmtId="49" fontId="1" fillId="7" borderId="29" xfId="0" applyNumberFormat="1" applyFont="1" applyFill="1" applyBorder="1" applyAlignment="1">
      <alignment horizontal="center" vertical="top" wrapText="1"/>
    </xf>
    <xf numFmtId="49" fontId="2" fillId="10" borderId="5" xfId="0" applyNumberFormat="1" applyFont="1" applyFill="1" applyBorder="1" applyAlignment="1">
      <alignment horizontal="center" vertical="center" wrapText="1"/>
    </xf>
    <xf numFmtId="49" fontId="1" fillId="7" borderId="30" xfId="0" applyNumberFormat="1" applyFont="1" applyFill="1" applyBorder="1" applyAlignment="1">
      <alignment horizontal="center" vertical="top" wrapText="1"/>
    </xf>
    <xf numFmtId="49" fontId="2" fillId="8" borderId="32" xfId="0" applyNumberFormat="1" applyFont="1" applyFill="1" applyBorder="1" applyAlignment="1">
      <alignment horizontal="center" vertical="top" wrapText="1"/>
    </xf>
    <xf numFmtId="49" fontId="1" fillId="7" borderId="34" xfId="0" applyNumberFormat="1" applyFont="1" applyFill="1" applyBorder="1" applyAlignment="1">
      <alignment horizontal="center" vertical="center" wrapText="1"/>
    </xf>
    <xf numFmtId="49" fontId="2" fillId="5" borderId="32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8" borderId="32" xfId="0" applyNumberFormat="1" applyFont="1" applyFill="1" applyBorder="1" applyAlignment="1">
      <alignment horizontal="center" vertical="center"/>
    </xf>
    <xf numFmtId="49" fontId="2" fillId="8" borderId="40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left" vertical="top"/>
    </xf>
    <xf numFmtId="0" fontId="2" fillId="2" borderId="43" xfId="0" applyFont="1" applyFill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/>
    </xf>
    <xf numFmtId="49" fontId="2" fillId="6" borderId="48" xfId="0" applyNumberFormat="1" applyFont="1" applyFill="1" applyBorder="1" applyAlignment="1">
      <alignment horizontal="center" vertical="center"/>
    </xf>
    <xf numFmtId="0" fontId="1" fillId="9" borderId="49" xfId="0" applyFont="1" applyFill="1" applyBorder="1" applyAlignment="1">
      <alignment horizontal="center" vertical="center"/>
    </xf>
    <xf numFmtId="0" fontId="1" fillId="9" borderId="50" xfId="0" applyFont="1" applyFill="1" applyBorder="1" applyAlignment="1">
      <alignment horizontal="center" vertical="center"/>
    </xf>
    <xf numFmtId="49" fontId="1" fillId="9" borderId="50" xfId="0" applyNumberFormat="1" applyFont="1" applyFill="1" applyBorder="1" applyAlignment="1">
      <alignment horizontal="center" vertical="center"/>
    </xf>
    <xf numFmtId="0" fontId="1" fillId="9" borderId="51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" fillId="9" borderId="52" xfId="0" applyFont="1" applyFill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" fontId="2" fillId="5" borderId="5" xfId="0" applyNumberFormat="1" applyFont="1" applyFill="1" applyBorder="1" applyAlignment="1">
      <alignment horizontal="center" vertical="center"/>
    </xf>
    <xf numFmtId="17" fontId="2" fillId="2" borderId="5" xfId="0" applyNumberFormat="1" applyFont="1" applyFill="1" applyBorder="1" applyAlignment="1">
      <alignment horizontal="center" vertical="center"/>
    </xf>
    <xf numFmtId="17" fontId="2" fillId="2" borderId="5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" fillId="9" borderId="56" xfId="0" applyFont="1" applyFill="1" applyBorder="1" applyAlignment="1">
      <alignment horizontal="center" vertical="center"/>
    </xf>
    <xf numFmtId="0" fontId="1" fillId="9" borderId="57" xfId="0" applyFont="1" applyFill="1" applyBorder="1" applyAlignment="1">
      <alignment horizontal="center" vertical="center"/>
    </xf>
    <xf numFmtId="49" fontId="1" fillId="9" borderId="57" xfId="0" applyNumberFormat="1" applyFont="1" applyFill="1" applyBorder="1" applyAlignment="1">
      <alignment horizontal="center" vertical="center"/>
    </xf>
    <xf numFmtId="17" fontId="3" fillId="2" borderId="5" xfId="0" applyNumberFormat="1" applyFont="1" applyFill="1" applyBorder="1" applyAlignment="1">
      <alignment horizontal="center" vertical="top" wrapText="1"/>
    </xf>
    <xf numFmtId="17" fontId="3" fillId="4" borderId="5" xfId="0" applyNumberFormat="1" applyFont="1" applyFill="1" applyBorder="1" applyAlignment="1">
      <alignment horizontal="center" vertical="top" wrapText="1"/>
    </xf>
    <xf numFmtId="17" fontId="3" fillId="10" borderId="5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16" borderId="0" xfId="0" applyFont="1" applyFill="1" applyBorder="1" applyAlignment="1">
      <alignment vertical="top" wrapText="1"/>
    </xf>
    <xf numFmtId="0" fontId="2" fillId="6" borderId="0" xfId="0" applyFont="1" applyFill="1" applyBorder="1" applyAlignment="1">
      <alignment horizontal="center" vertical="center"/>
    </xf>
    <xf numFmtId="49" fontId="2" fillId="6" borderId="0" xfId="0" applyNumberFormat="1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top"/>
    </xf>
    <xf numFmtId="0" fontId="6" fillId="6" borderId="65" xfId="0" applyFont="1" applyFill="1" applyBorder="1" applyAlignment="1">
      <alignment horizontal="center" vertical="center"/>
    </xf>
    <xf numFmtId="49" fontId="6" fillId="6" borderId="65" xfId="0" applyNumberFormat="1" applyFont="1" applyFill="1" applyBorder="1" applyAlignment="1">
      <alignment horizontal="center" vertical="center"/>
    </xf>
    <xf numFmtId="0" fontId="6" fillId="0" borderId="65" xfId="0" applyFont="1" applyBorder="1" applyAlignment="1">
      <alignment horizontal="left" vertical="center"/>
    </xf>
    <xf numFmtId="0" fontId="6" fillId="6" borderId="65" xfId="0" applyFont="1" applyFill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top"/>
    </xf>
    <xf numFmtId="0" fontId="6" fillId="6" borderId="67" xfId="0" applyFont="1" applyFill="1" applyBorder="1" applyAlignment="1">
      <alignment horizontal="center" vertical="center"/>
    </xf>
    <xf numFmtId="49" fontId="6" fillId="6" borderId="67" xfId="0" applyNumberFormat="1" applyFont="1" applyFill="1" applyBorder="1" applyAlignment="1">
      <alignment horizontal="center" vertical="center"/>
    </xf>
    <xf numFmtId="0" fontId="6" fillId="0" borderId="67" xfId="0" applyFont="1" applyBorder="1" applyAlignment="1">
      <alignment horizontal="left" vertical="center"/>
    </xf>
    <xf numFmtId="0" fontId="6" fillId="6" borderId="67" xfId="0" applyFont="1" applyFill="1" applyBorder="1" applyAlignment="1">
      <alignment horizontal="center" vertical="center" wrapText="1"/>
    </xf>
    <xf numFmtId="0" fontId="1" fillId="7" borderId="58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top" wrapText="1"/>
    </xf>
    <xf numFmtId="0" fontId="2" fillId="5" borderId="58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top" wrapText="1"/>
    </xf>
    <xf numFmtId="0" fontId="2" fillId="2" borderId="58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top" wrapText="1"/>
    </xf>
    <xf numFmtId="0" fontId="2" fillId="4" borderId="58" xfId="0" applyFont="1" applyFill="1" applyBorder="1" applyAlignment="1">
      <alignment horizontal="center" vertical="center" wrapText="1"/>
    </xf>
    <xf numFmtId="0" fontId="2" fillId="9" borderId="58" xfId="0" applyFont="1" applyFill="1" applyBorder="1" applyAlignment="1">
      <alignment horizontal="center" vertical="center" wrapText="1"/>
    </xf>
    <xf numFmtId="0" fontId="2" fillId="9" borderId="58" xfId="0" applyFont="1" applyFill="1" applyBorder="1" applyAlignment="1">
      <alignment horizontal="center" vertical="top" wrapText="1"/>
    </xf>
    <xf numFmtId="0" fontId="2" fillId="18" borderId="58" xfId="0" applyFont="1" applyFill="1" applyBorder="1" applyAlignment="1">
      <alignment horizontal="center" vertical="center"/>
    </xf>
    <xf numFmtId="0" fontId="1" fillId="18" borderId="58" xfId="0" applyFont="1" applyFill="1" applyBorder="1" applyAlignment="1">
      <alignment vertical="top" wrapText="1"/>
    </xf>
    <xf numFmtId="49" fontId="2" fillId="18" borderId="58" xfId="0" applyNumberFormat="1" applyFont="1" applyFill="1" applyBorder="1" applyAlignment="1">
      <alignment horizontal="center" vertical="center"/>
    </xf>
    <xf numFmtId="0" fontId="2" fillId="18" borderId="58" xfId="0" applyFont="1" applyFill="1" applyBorder="1" applyAlignment="1">
      <alignment horizontal="center" vertical="center" wrapText="1"/>
    </xf>
    <xf numFmtId="0" fontId="1" fillId="17" borderId="58" xfId="0" applyFont="1" applyFill="1" applyBorder="1" applyAlignment="1">
      <alignment horizontal="center" vertical="center" wrapText="1"/>
    </xf>
    <xf numFmtId="0" fontId="1" fillId="17" borderId="58" xfId="0" applyFont="1" applyFill="1" applyBorder="1" applyAlignment="1">
      <alignment vertical="top" wrapText="1"/>
    </xf>
    <xf numFmtId="0" fontId="1" fillId="17" borderId="58" xfId="0" applyFont="1" applyFill="1" applyBorder="1" applyAlignment="1">
      <alignment horizontal="center" vertical="center"/>
    </xf>
    <xf numFmtId="0" fontId="1" fillId="17" borderId="58" xfId="0" applyFont="1" applyFill="1" applyBorder="1" applyAlignment="1">
      <alignment horizontal="center" vertical="top" wrapText="1"/>
    </xf>
    <xf numFmtId="17" fontId="1" fillId="17" borderId="58" xfId="0" applyNumberFormat="1" applyFont="1" applyFill="1" applyBorder="1" applyAlignment="1">
      <alignment horizontal="center" vertical="center"/>
    </xf>
    <xf numFmtId="15" fontId="1" fillId="5" borderId="58" xfId="0" applyNumberFormat="1" applyFont="1" applyFill="1" applyBorder="1" applyAlignment="1">
      <alignment horizontal="center" vertical="center"/>
    </xf>
    <xf numFmtId="0" fontId="9" fillId="7" borderId="58" xfId="0" applyFont="1" applyFill="1" applyBorder="1" applyAlignment="1">
      <alignment horizontal="center" vertical="center" wrapText="1"/>
    </xf>
    <xf numFmtId="0" fontId="9" fillId="7" borderId="58" xfId="0" applyFont="1" applyFill="1" applyBorder="1" applyAlignment="1">
      <alignment horizontal="center" vertical="top" wrapText="1"/>
    </xf>
    <xf numFmtId="0" fontId="9" fillId="5" borderId="58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 wrapText="1"/>
    </xf>
    <xf numFmtId="15" fontId="9" fillId="5" borderId="58" xfId="0" applyNumberFormat="1" applyFont="1" applyFill="1" applyBorder="1" applyAlignment="1">
      <alignment horizontal="center" vertical="center"/>
    </xf>
    <xf numFmtId="1" fontId="10" fillId="5" borderId="58" xfId="0" applyNumberFormat="1" applyFont="1" applyFill="1" applyBorder="1" applyAlignment="1">
      <alignment horizontal="center" vertical="center"/>
    </xf>
    <xf numFmtId="0" fontId="11" fillId="5" borderId="58" xfId="0" applyFont="1" applyFill="1" applyBorder="1" applyAlignment="1">
      <alignment horizontal="center" vertical="center" wrapText="1"/>
    </xf>
    <xf numFmtId="0" fontId="9" fillId="17" borderId="58" xfId="0" applyFont="1" applyFill="1" applyBorder="1" applyAlignment="1">
      <alignment horizontal="center" vertical="center" wrapText="1"/>
    </xf>
    <xf numFmtId="0" fontId="10" fillId="17" borderId="58" xfId="0" applyFont="1" applyFill="1" applyBorder="1" applyAlignment="1">
      <alignment horizontal="center" vertical="center"/>
    </xf>
    <xf numFmtId="1" fontId="10" fillId="17" borderId="58" xfId="0" applyNumberFormat="1" applyFont="1" applyFill="1" applyBorder="1" applyAlignment="1">
      <alignment horizontal="center" vertical="center"/>
    </xf>
    <xf numFmtId="0" fontId="11" fillId="17" borderId="58" xfId="0" applyFont="1" applyFill="1" applyBorder="1" applyAlignment="1">
      <alignment horizontal="center" vertical="center" wrapText="1"/>
    </xf>
    <xf numFmtId="0" fontId="10" fillId="17" borderId="58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 vertical="center" wrapText="1"/>
    </xf>
    <xf numFmtId="17" fontId="10" fillId="17" borderId="58" xfId="0" applyNumberFormat="1" applyFont="1" applyFill="1" applyBorder="1" applyAlignment="1">
      <alignment horizontal="center" vertical="center"/>
    </xf>
    <xf numFmtId="0" fontId="13" fillId="17" borderId="58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13" fillId="4" borderId="58" xfId="0" applyFont="1" applyFill="1" applyBorder="1" applyAlignment="1">
      <alignment horizontal="center" vertical="center" wrapText="1"/>
    </xf>
    <xf numFmtId="0" fontId="11" fillId="4" borderId="58" xfId="0" applyFont="1" applyFill="1" applyBorder="1" applyAlignment="1">
      <alignment horizontal="center" vertical="center"/>
    </xf>
    <xf numFmtId="0" fontId="11" fillId="4" borderId="58" xfId="0" applyFont="1" applyFill="1" applyBorder="1" applyAlignment="1">
      <alignment horizontal="center" vertical="center" wrapText="1"/>
    </xf>
    <xf numFmtId="0" fontId="10" fillId="9" borderId="58" xfId="0" applyFont="1" applyFill="1" applyBorder="1" applyAlignment="1">
      <alignment horizontal="center" vertical="center" wrapText="1"/>
    </xf>
    <xf numFmtId="0" fontId="13" fillId="9" borderId="58" xfId="0" applyFont="1" applyFill="1" applyBorder="1" applyAlignment="1">
      <alignment horizontal="center" vertical="center" wrapText="1"/>
    </xf>
    <xf numFmtId="0" fontId="9" fillId="18" borderId="58" xfId="0" applyFont="1" applyFill="1" applyBorder="1" applyAlignment="1">
      <alignment horizontal="center" vertical="center"/>
    </xf>
    <xf numFmtId="49" fontId="9" fillId="18" borderId="58" xfId="0" applyNumberFormat="1" applyFont="1" applyFill="1" applyBorder="1" applyAlignment="1">
      <alignment horizontal="center" vertical="center"/>
    </xf>
    <xf numFmtId="0" fontId="9" fillId="18" borderId="58" xfId="0" applyFont="1" applyFill="1" applyBorder="1" applyAlignment="1">
      <alignment horizontal="left" vertical="center"/>
    </xf>
    <xf numFmtId="0" fontId="9" fillId="18" borderId="58" xfId="0" applyFont="1" applyFill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19" borderId="58" xfId="0" applyFont="1" applyFill="1" applyBorder="1" applyAlignment="1">
      <alignment horizontal="center" vertical="center" wrapText="1"/>
    </xf>
    <xf numFmtId="0" fontId="9" fillId="19" borderId="58" xfId="0" applyFont="1" applyFill="1" applyBorder="1" applyAlignment="1">
      <alignment horizontal="center" vertical="center" wrapText="1"/>
    </xf>
    <xf numFmtId="0" fontId="9" fillId="17" borderId="58" xfId="0" applyFont="1" applyFill="1" applyBorder="1" applyAlignment="1">
      <alignment horizontal="center" vertical="center"/>
    </xf>
    <xf numFmtId="0" fontId="10" fillId="14" borderId="58" xfId="0" applyFont="1" applyFill="1" applyBorder="1" applyAlignment="1">
      <alignment horizontal="center" vertical="center" wrapText="1"/>
    </xf>
    <xf numFmtId="0" fontId="10" fillId="14" borderId="58" xfId="0" applyFont="1" applyFill="1" applyBorder="1" applyAlignment="1">
      <alignment horizontal="center" vertical="top" wrapText="1"/>
    </xf>
    <xf numFmtId="1" fontId="10" fillId="4" borderId="59" xfId="0" applyNumberFormat="1" applyFont="1" applyFill="1" applyBorder="1" applyAlignment="1">
      <alignment vertical="center"/>
    </xf>
    <xf numFmtId="1" fontId="10" fillId="4" borderId="60" xfId="0" applyNumberFormat="1" applyFont="1" applyFill="1" applyBorder="1" applyAlignment="1">
      <alignment vertical="center"/>
    </xf>
    <xf numFmtId="0" fontId="10" fillId="4" borderId="61" xfId="0" applyFont="1" applyFill="1" applyBorder="1" applyAlignment="1">
      <alignment vertical="center"/>
    </xf>
    <xf numFmtId="1" fontId="10" fillId="4" borderId="61" xfId="0" applyNumberFormat="1" applyFont="1" applyFill="1" applyBorder="1" applyAlignment="1">
      <alignment vertical="center"/>
    </xf>
    <xf numFmtId="49" fontId="9" fillId="4" borderId="61" xfId="0" applyNumberFormat="1" applyFont="1" applyFill="1" applyBorder="1" applyAlignment="1">
      <alignment vertical="center"/>
    </xf>
    <xf numFmtId="0" fontId="10" fillId="4" borderId="61" xfId="0" applyFont="1" applyFill="1" applyBorder="1" applyAlignment="1">
      <alignment vertical="center" wrapText="1"/>
    </xf>
    <xf numFmtId="0" fontId="10" fillId="14" borderId="60" xfId="0" applyFont="1" applyFill="1" applyBorder="1" applyAlignment="1">
      <alignment vertical="center"/>
    </xf>
    <xf numFmtId="1" fontId="10" fillId="14" borderId="60" xfId="0" applyNumberFormat="1" applyFont="1" applyFill="1" applyBorder="1" applyAlignment="1">
      <alignment vertical="center"/>
    </xf>
    <xf numFmtId="49" fontId="9" fillId="14" borderId="60" xfId="0" applyNumberFormat="1" applyFont="1" applyFill="1" applyBorder="1" applyAlignment="1">
      <alignment vertical="center"/>
    </xf>
    <xf numFmtId="0" fontId="10" fillId="14" borderId="60" xfId="0" applyFont="1" applyFill="1" applyBorder="1" applyAlignment="1">
      <alignment vertical="center" wrapText="1"/>
    </xf>
    <xf numFmtId="0" fontId="9" fillId="17" borderId="62" xfId="0" applyFont="1" applyFill="1" applyBorder="1" applyAlignment="1">
      <alignment horizontal="center" vertical="center" wrapText="1"/>
    </xf>
    <xf numFmtId="15" fontId="9" fillId="14" borderId="60" xfId="0" applyNumberFormat="1" applyFont="1" applyFill="1" applyBorder="1" applyAlignment="1">
      <alignment vertical="center" wrapText="1"/>
    </xf>
    <xf numFmtId="15" fontId="9" fillId="4" borderId="61" xfId="0" applyNumberFormat="1" applyFont="1" applyFill="1" applyBorder="1" applyAlignment="1">
      <alignment vertical="center" wrapText="1"/>
    </xf>
    <xf numFmtId="0" fontId="15" fillId="18" borderId="58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49" fontId="2" fillId="14" borderId="12" xfId="0" applyNumberFormat="1" applyFont="1" applyFill="1" applyBorder="1" applyAlignment="1">
      <alignment horizontal="center" vertical="center"/>
    </xf>
    <xf numFmtId="49" fontId="2" fillId="14" borderId="10" xfId="0" applyNumberFormat="1" applyFont="1" applyFill="1" applyBorder="1" applyAlignment="1">
      <alignment horizontal="center" vertical="center"/>
    </xf>
    <xf numFmtId="49" fontId="2" fillId="14" borderId="11" xfId="0" applyNumberFormat="1" applyFont="1" applyFill="1" applyBorder="1" applyAlignment="1">
      <alignment horizontal="center" vertical="center"/>
    </xf>
    <xf numFmtId="1" fontId="2" fillId="10" borderId="12" xfId="0" applyNumberFormat="1" applyFont="1" applyFill="1" applyBorder="1" applyAlignment="1">
      <alignment horizontal="center" vertical="center"/>
    </xf>
    <xf numFmtId="1" fontId="2" fillId="10" borderId="10" xfId="0" applyNumberFormat="1" applyFont="1" applyFill="1" applyBorder="1" applyAlignment="1">
      <alignment horizontal="center" vertical="center"/>
    </xf>
    <xf numFmtId="1" fontId="2" fillId="10" borderId="11" xfId="0" applyNumberFormat="1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 wrapText="1"/>
    </xf>
    <xf numFmtId="0" fontId="2" fillId="14" borderId="10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61" xfId="0" applyFont="1" applyFill="1" applyBorder="1" applyAlignment="1">
      <alignment horizontal="center" vertical="center" wrapText="1"/>
    </xf>
    <xf numFmtId="15" fontId="1" fillId="9" borderId="59" xfId="0" applyNumberFormat="1" applyFont="1" applyFill="1" applyBorder="1" applyAlignment="1">
      <alignment horizontal="center" vertical="center" wrapText="1"/>
    </xf>
    <xf numFmtId="0" fontId="1" fillId="9" borderId="60" xfId="0" applyFont="1" applyFill="1" applyBorder="1" applyAlignment="1">
      <alignment horizontal="center" vertical="center" wrapText="1"/>
    </xf>
    <xf numFmtId="0" fontId="1" fillId="9" borderId="61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15" fontId="1" fillId="4" borderId="59" xfId="0" applyNumberFormat="1" applyFont="1" applyFill="1" applyBorder="1" applyAlignment="1">
      <alignment horizontal="center" vertical="center" wrapText="1"/>
    </xf>
    <xf numFmtId="0" fontId="1" fillId="4" borderId="60" xfId="0" applyFont="1" applyFill="1" applyBorder="1" applyAlignment="1">
      <alignment horizontal="center" vertical="center" wrapText="1"/>
    </xf>
    <xf numFmtId="0" fontId="1" fillId="4" borderId="61" xfId="0" applyFont="1" applyFill="1" applyBorder="1" applyAlignment="1">
      <alignment horizontal="center" vertical="center" wrapText="1"/>
    </xf>
    <xf numFmtId="0" fontId="2" fillId="4" borderId="59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1" fillId="5" borderId="59" xfId="0" applyFont="1" applyFill="1" applyBorder="1" applyAlignment="1">
      <alignment horizontal="center" vertical="center" wrapText="1"/>
    </xf>
    <xf numFmtId="0" fontId="1" fillId="5" borderId="60" xfId="0" applyFont="1" applyFill="1" applyBorder="1" applyAlignment="1">
      <alignment horizontal="center" vertical="center" wrapText="1"/>
    </xf>
    <xf numFmtId="0" fontId="1" fillId="5" borderId="61" xfId="0" applyFont="1" applyFill="1" applyBorder="1" applyAlignment="1">
      <alignment horizontal="center" vertical="center" wrapText="1"/>
    </xf>
    <xf numFmtId="0" fontId="2" fillId="9" borderId="59" xfId="0" applyFont="1" applyFill="1" applyBorder="1" applyAlignment="1">
      <alignment horizontal="center" vertical="center" wrapText="1"/>
    </xf>
    <xf numFmtId="0" fontId="2" fillId="9" borderId="60" xfId="0" applyFont="1" applyFill="1" applyBorder="1" applyAlignment="1">
      <alignment horizontal="center" vertical="center" wrapText="1"/>
    </xf>
    <xf numFmtId="0" fontId="2" fillId="9" borderId="61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61" xfId="0" applyFont="1" applyFill="1" applyBorder="1" applyAlignment="1">
      <alignment horizontal="center" vertical="center" wrapText="1"/>
    </xf>
    <xf numFmtId="15" fontId="1" fillId="5" borderId="59" xfId="0" applyNumberFormat="1" applyFont="1" applyFill="1" applyBorder="1" applyAlignment="1">
      <alignment horizontal="center" vertical="center" wrapText="1"/>
    </xf>
    <xf numFmtId="0" fontId="1" fillId="17" borderId="58" xfId="0" applyFont="1" applyFill="1" applyBorder="1" applyAlignment="1">
      <alignment horizontal="center" vertical="center"/>
    </xf>
    <xf numFmtId="0" fontId="2" fillId="5" borderId="59" xfId="0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14" fillId="19" borderId="62" xfId="0" applyFont="1" applyFill="1" applyBorder="1" applyAlignment="1">
      <alignment horizontal="center" vertical="center" wrapText="1"/>
    </xf>
    <xf numFmtId="0" fontId="14" fillId="19" borderId="64" xfId="0" applyFont="1" applyFill="1" applyBorder="1" applyAlignment="1">
      <alignment horizontal="center" vertical="center" wrapText="1"/>
    </xf>
    <xf numFmtId="15" fontId="1" fillId="2" borderId="59" xfId="0" applyNumberFormat="1" applyFont="1" applyFill="1" applyBorder="1" applyAlignment="1">
      <alignment horizontal="center" vertical="center" wrapText="1"/>
    </xf>
    <xf numFmtId="15" fontId="1" fillId="2" borderId="60" xfId="0" applyNumberFormat="1" applyFont="1" applyFill="1" applyBorder="1" applyAlignment="1">
      <alignment horizontal="center" vertical="center" wrapText="1"/>
    </xf>
    <xf numFmtId="15" fontId="1" fillId="2" borderId="61" xfId="0" applyNumberFormat="1" applyFont="1" applyFill="1" applyBorder="1" applyAlignment="1">
      <alignment horizontal="center" vertical="center" wrapText="1"/>
    </xf>
    <xf numFmtId="0" fontId="14" fillId="19" borderId="62" xfId="0" applyFont="1" applyFill="1" applyBorder="1" applyAlignment="1">
      <alignment horizontal="center" vertical="center"/>
    </xf>
    <xf numFmtId="0" fontId="14" fillId="19" borderId="64" xfId="0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9" borderId="58" xfId="0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19" borderId="62" xfId="0" applyFont="1" applyFill="1" applyBorder="1" applyAlignment="1">
      <alignment horizontal="center" vertical="center" wrapText="1"/>
    </xf>
    <xf numFmtId="0" fontId="1" fillId="19" borderId="64" xfId="0" applyFont="1" applyFill="1" applyBorder="1" applyAlignment="1">
      <alignment horizontal="center" vertical="center" wrapText="1"/>
    </xf>
    <xf numFmtId="0" fontId="2" fillId="9" borderId="59" xfId="0" applyFont="1" applyFill="1" applyBorder="1" applyAlignment="1">
      <alignment horizontal="center" vertical="center"/>
    </xf>
    <xf numFmtId="0" fontId="2" fillId="9" borderId="60" xfId="0" applyFont="1" applyFill="1" applyBorder="1" applyAlignment="1">
      <alignment horizontal="center" vertical="center"/>
    </xf>
    <xf numFmtId="0" fontId="8" fillId="18" borderId="58" xfId="0" applyFont="1" applyFill="1" applyBorder="1" applyAlignment="1">
      <alignment horizontal="center" vertical="center"/>
    </xf>
    <xf numFmtId="0" fontId="2" fillId="9" borderId="61" xfId="0" applyFont="1" applyFill="1" applyBorder="1" applyAlignment="1">
      <alignment horizontal="center" vertical="center"/>
    </xf>
    <xf numFmtId="0" fontId="2" fillId="15" borderId="59" xfId="0" applyFont="1" applyFill="1" applyBorder="1" applyAlignment="1">
      <alignment horizontal="center" vertical="center" wrapText="1"/>
    </xf>
    <xf numFmtId="0" fontId="2" fillId="15" borderId="60" xfId="0" applyFont="1" applyFill="1" applyBorder="1" applyAlignment="1">
      <alignment horizontal="center" vertical="center" wrapText="1"/>
    </xf>
    <xf numFmtId="0" fontId="2" fillId="15" borderId="61" xfId="0" applyFont="1" applyFill="1" applyBorder="1" applyAlignment="1">
      <alignment horizontal="center" vertical="center" wrapText="1"/>
    </xf>
    <xf numFmtId="0" fontId="1" fillId="4" borderId="59" xfId="0" applyFont="1" applyFill="1" applyBorder="1" applyAlignment="1">
      <alignment horizontal="center" vertical="center" wrapText="1"/>
    </xf>
    <xf numFmtId="1" fontId="2" fillId="5" borderId="59" xfId="0" applyNumberFormat="1" applyFont="1" applyFill="1" applyBorder="1" applyAlignment="1">
      <alignment horizontal="center" vertical="center" wrapText="1"/>
    </xf>
    <xf numFmtId="1" fontId="2" fillId="5" borderId="60" xfId="0" applyNumberFormat="1" applyFont="1" applyFill="1" applyBorder="1" applyAlignment="1">
      <alignment horizontal="center" vertical="center" wrapText="1"/>
    </xf>
    <xf numFmtId="1" fontId="2" fillId="5" borderId="61" xfId="0" applyNumberFormat="1" applyFont="1" applyFill="1" applyBorder="1" applyAlignment="1">
      <alignment horizontal="center" vertical="center" wrapText="1"/>
    </xf>
    <xf numFmtId="15" fontId="9" fillId="4" borderId="59" xfId="0" applyNumberFormat="1" applyFont="1" applyFill="1" applyBorder="1" applyAlignment="1">
      <alignment horizontal="center" vertical="center"/>
    </xf>
    <xf numFmtId="15" fontId="9" fillId="4" borderId="60" xfId="0" applyNumberFormat="1" applyFont="1" applyFill="1" applyBorder="1" applyAlignment="1">
      <alignment horizontal="center" vertical="center"/>
    </xf>
    <xf numFmtId="15" fontId="9" fillId="4" borderId="61" xfId="0" applyNumberFormat="1" applyFont="1" applyFill="1" applyBorder="1" applyAlignment="1">
      <alignment horizontal="center" vertical="center"/>
    </xf>
    <xf numFmtId="15" fontId="9" fillId="9" borderId="59" xfId="0" applyNumberFormat="1" applyFont="1" applyFill="1" applyBorder="1" applyAlignment="1">
      <alignment horizontal="center" vertical="center"/>
    </xf>
    <xf numFmtId="15" fontId="9" fillId="9" borderId="61" xfId="0" applyNumberFormat="1" applyFont="1" applyFill="1" applyBorder="1" applyAlignment="1">
      <alignment horizontal="center" vertical="center"/>
    </xf>
    <xf numFmtId="15" fontId="9" fillId="9" borderId="60" xfId="0" applyNumberFormat="1" applyFont="1" applyFill="1" applyBorder="1" applyAlignment="1">
      <alignment horizontal="center" vertical="center"/>
    </xf>
    <xf numFmtId="15" fontId="12" fillId="2" borderId="59" xfId="0" applyNumberFormat="1" applyFont="1" applyFill="1" applyBorder="1" applyAlignment="1">
      <alignment horizontal="center" vertical="center"/>
    </xf>
    <xf numFmtId="15" fontId="12" fillId="2" borderId="60" xfId="0" applyNumberFormat="1" applyFont="1" applyFill="1" applyBorder="1" applyAlignment="1">
      <alignment horizontal="center" vertical="center"/>
    </xf>
    <xf numFmtId="15" fontId="12" fillId="2" borderId="61" xfId="0" applyNumberFormat="1" applyFont="1" applyFill="1" applyBorder="1" applyAlignment="1">
      <alignment horizontal="center" vertical="center"/>
    </xf>
    <xf numFmtId="49" fontId="9" fillId="14" borderId="59" xfId="0" applyNumberFormat="1" applyFont="1" applyFill="1" applyBorder="1" applyAlignment="1">
      <alignment horizontal="center" vertical="center"/>
    </xf>
    <xf numFmtId="49" fontId="9" fillId="14" borderId="61" xfId="0" applyNumberFormat="1" applyFont="1" applyFill="1" applyBorder="1" applyAlignment="1">
      <alignment horizontal="center" vertical="center"/>
    </xf>
    <xf numFmtId="49" fontId="9" fillId="4" borderId="59" xfId="0" applyNumberFormat="1" applyFont="1" applyFill="1" applyBorder="1" applyAlignment="1">
      <alignment horizontal="center" vertical="center"/>
    </xf>
    <xf numFmtId="49" fontId="9" fillId="4" borderId="60" xfId="0" applyNumberFormat="1" applyFont="1" applyFill="1" applyBorder="1" applyAlignment="1">
      <alignment horizontal="center" vertical="center"/>
    </xf>
    <xf numFmtId="49" fontId="9" fillId="4" borderId="61" xfId="0" applyNumberFormat="1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9" fillId="19" borderId="62" xfId="0" applyFont="1" applyFill="1" applyBorder="1" applyAlignment="1">
      <alignment horizontal="center" vertical="center" wrapText="1"/>
    </xf>
    <xf numFmtId="0" fontId="9" fillId="19" borderId="64" xfId="0" applyFont="1" applyFill="1" applyBorder="1" applyAlignment="1">
      <alignment horizontal="center" vertical="center" wrapText="1"/>
    </xf>
    <xf numFmtId="0" fontId="10" fillId="14" borderId="59" xfId="0" applyFont="1" applyFill="1" applyBorder="1" applyAlignment="1">
      <alignment horizontal="center" vertical="center"/>
    </xf>
    <xf numFmtId="0" fontId="10" fillId="14" borderId="61" xfId="0" applyFont="1" applyFill="1" applyBorder="1" applyAlignment="1">
      <alignment horizontal="center" vertical="center"/>
    </xf>
    <xf numFmtId="15" fontId="9" fillId="14" borderId="59" xfId="0" applyNumberFormat="1" applyFont="1" applyFill="1" applyBorder="1" applyAlignment="1">
      <alignment horizontal="center" vertical="center" wrapText="1"/>
    </xf>
    <xf numFmtId="15" fontId="9" fillId="14" borderId="61" xfId="0" applyNumberFormat="1" applyFont="1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 wrapText="1"/>
    </xf>
    <xf numFmtId="0" fontId="11" fillId="2" borderId="60" xfId="0" applyFont="1" applyFill="1" applyBorder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0" fillId="4" borderId="59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wrapText="1"/>
    </xf>
    <xf numFmtId="0" fontId="10" fillId="4" borderId="61" xfId="0" applyFont="1" applyFill="1" applyBorder="1" applyAlignment="1">
      <alignment horizontal="center" vertical="center" wrapText="1"/>
    </xf>
    <xf numFmtId="0" fontId="10" fillId="14" borderId="59" xfId="0" applyFont="1" applyFill="1" applyBorder="1" applyAlignment="1">
      <alignment horizontal="center" vertical="center" wrapText="1"/>
    </xf>
    <xf numFmtId="0" fontId="10" fillId="14" borderId="61" xfId="0" applyFont="1" applyFill="1" applyBorder="1" applyAlignment="1">
      <alignment horizontal="center" vertical="center" wrapText="1"/>
    </xf>
    <xf numFmtId="1" fontId="10" fillId="14" borderId="59" xfId="0" applyNumberFormat="1" applyFont="1" applyFill="1" applyBorder="1" applyAlignment="1">
      <alignment horizontal="center" vertical="center"/>
    </xf>
    <xf numFmtId="1" fontId="10" fillId="14" borderId="61" xfId="0" applyNumberFormat="1" applyFont="1" applyFill="1" applyBorder="1" applyAlignment="1">
      <alignment horizontal="center" vertical="center"/>
    </xf>
    <xf numFmtId="0" fontId="10" fillId="4" borderId="60" xfId="0" applyFont="1" applyFill="1" applyBorder="1" applyAlignment="1">
      <alignment horizontal="center" vertical="center"/>
    </xf>
    <xf numFmtId="1" fontId="11" fillId="2" borderId="59" xfId="0" applyNumberFormat="1" applyFont="1" applyFill="1" applyBorder="1" applyAlignment="1">
      <alignment horizontal="center" vertical="center"/>
    </xf>
    <xf numFmtId="1" fontId="11" fillId="2" borderId="60" xfId="0" applyNumberFormat="1" applyFont="1" applyFill="1" applyBorder="1" applyAlignment="1">
      <alignment horizontal="center" vertical="center"/>
    </xf>
    <xf numFmtId="1" fontId="11" fillId="2" borderId="61" xfId="0" applyNumberFormat="1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0" fillId="9" borderId="59" xfId="0" applyFont="1" applyFill="1" applyBorder="1" applyAlignment="1">
      <alignment horizontal="center" vertical="center" wrapText="1"/>
    </xf>
    <xf numFmtId="0" fontId="10" fillId="9" borderId="61" xfId="0" applyFont="1" applyFill="1" applyBorder="1" applyAlignment="1">
      <alignment horizontal="center" vertical="center" wrapText="1"/>
    </xf>
    <xf numFmtId="0" fontId="10" fillId="17" borderId="62" xfId="0" applyFont="1" applyFill="1" applyBorder="1" applyAlignment="1">
      <alignment horizontal="center" vertical="center"/>
    </xf>
    <xf numFmtId="0" fontId="10" fillId="17" borderId="63" xfId="0" applyFont="1" applyFill="1" applyBorder="1" applyAlignment="1">
      <alignment horizontal="center" vertical="center"/>
    </xf>
    <xf numFmtId="0" fontId="10" fillId="17" borderId="64" xfId="0" applyFont="1" applyFill="1" applyBorder="1" applyAlignment="1">
      <alignment horizontal="center" vertical="center"/>
    </xf>
    <xf numFmtId="1" fontId="10" fillId="4" borderId="59" xfId="0" applyNumberFormat="1" applyFont="1" applyFill="1" applyBorder="1" applyAlignment="1">
      <alignment horizontal="center" vertical="center"/>
    </xf>
    <xf numFmtId="1" fontId="10" fillId="4" borderId="60" xfId="0" applyNumberFormat="1" applyFont="1" applyFill="1" applyBorder="1" applyAlignment="1">
      <alignment horizontal="center" vertical="center"/>
    </xf>
    <xf numFmtId="1" fontId="10" fillId="4" borderId="61" xfId="0" applyNumberFormat="1" applyFont="1" applyFill="1" applyBorder="1" applyAlignment="1">
      <alignment horizontal="center" vertical="center"/>
    </xf>
    <xf numFmtId="0" fontId="13" fillId="4" borderId="61" xfId="0" applyFont="1" applyFill="1" applyBorder="1" applyAlignment="1">
      <alignment horizontal="center" vertical="center" wrapText="1"/>
    </xf>
    <xf numFmtId="0" fontId="10" fillId="9" borderId="60" xfId="0" applyFont="1" applyFill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18" borderId="58" xfId="0" applyFont="1" applyFill="1" applyBorder="1" applyAlignment="1">
      <alignment horizontal="center" vertical="center"/>
    </xf>
    <xf numFmtId="0" fontId="9" fillId="9" borderId="59" xfId="0" applyFont="1" applyFill="1" applyBorder="1" applyAlignment="1">
      <alignment horizontal="center" vertical="center"/>
    </xf>
    <xf numFmtId="0" fontId="9" fillId="9" borderId="60" xfId="0" applyFont="1" applyFill="1" applyBorder="1" applyAlignment="1">
      <alignment horizontal="center" vertical="center"/>
    </xf>
    <xf numFmtId="0" fontId="9" fillId="9" borderId="61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10" fillId="9" borderId="59" xfId="0" applyFont="1" applyFill="1" applyBorder="1" applyAlignment="1">
      <alignment horizontal="center" vertical="center"/>
    </xf>
    <xf numFmtId="0" fontId="10" fillId="9" borderId="61" xfId="0" applyFont="1" applyFill="1" applyBorder="1" applyAlignment="1">
      <alignment horizontal="center" vertical="center"/>
    </xf>
    <xf numFmtId="0" fontId="10" fillId="9" borderId="60" xfId="0" applyFont="1" applyFill="1" applyBorder="1" applyAlignment="1">
      <alignment horizontal="center" vertical="center"/>
    </xf>
    <xf numFmtId="0" fontId="9" fillId="17" borderId="62" xfId="0" applyFont="1" applyFill="1" applyBorder="1" applyAlignment="1">
      <alignment horizontal="center" vertical="center"/>
    </xf>
    <xf numFmtId="0" fontId="9" fillId="17" borderId="63" xfId="0" applyFont="1" applyFill="1" applyBorder="1" applyAlignment="1">
      <alignment horizontal="center" vertical="center"/>
    </xf>
    <xf numFmtId="0" fontId="9" fillId="17" borderId="64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9" fillId="4" borderId="61" xfId="0" applyFont="1" applyFill="1" applyBorder="1" applyAlignment="1">
      <alignment horizontal="center" vertical="center"/>
    </xf>
    <xf numFmtId="1" fontId="10" fillId="9" borderId="59" xfId="0" applyNumberFormat="1" applyFont="1" applyFill="1" applyBorder="1" applyAlignment="1">
      <alignment horizontal="center" vertical="center"/>
    </xf>
    <xf numFmtId="1" fontId="10" fillId="9" borderId="60" xfId="0" applyNumberFormat="1" applyFont="1" applyFill="1" applyBorder="1" applyAlignment="1">
      <alignment horizontal="center" vertical="center"/>
    </xf>
    <xf numFmtId="1" fontId="10" fillId="9" borderId="61" xfId="0" applyNumberFormat="1" applyFont="1" applyFill="1" applyBorder="1" applyAlignment="1">
      <alignment horizontal="center" vertical="center"/>
    </xf>
    <xf numFmtId="49" fontId="2" fillId="10" borderId="32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9" fontId="2" fillId="10" borderId="35" xfId="0" applyNumberFormat="1" applyFont="1" applyFill="1" applyBorder="1" applyAlignment="1">
      <alignment horizontal="center" vertical="center"/>
    </xf>
    <xf numFmtId="49" fontId="2" fillId="10" borderId="36" xfId="0" applyNumberFormat="1" applyFont="1" applyFill="1" applyBorder="1" applyAlignment="1">
      <alignment horizontal="center" vertical="center"/>
    </xf>
    <xf numFmtId="49" fontId="2" fillId="10" borderId="37" xfId="0" applyNumberFormat="1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17" fontId="2" fillId="10" borderId="12" xfId="0" applyNumberFormat="1" applyFont="1" applyFill="1" applyBorder="1" applyAlignment="1">
      <alignment horizontal="center" vertical="center"/>
    </xf>
    <xf numFmtId="49" fontId="3" fillId="4" borderId="32" xfId="0" applyNumberFormat="1" applyFont="1" applyFill="1" applyBorder="1" applyAlignment="1">
      <alignment horizontal="center" vertical="center" wrapText="1"/>
    </xf>
    <xf numFmtId="49" fontId="2" fillId="5" borderId="32" xfId="0" applyNumberFormat="1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/>
    </xf>
    <xf numFmtId="0" fontId="2" fillId="10" borderId="36" xfId="0" applyFont="1" applyFill="1" applyBorder="1" applyAlignment="1">
      <alignment horizontal="center" vertical="center"/>
    </xf>
    <xf numFmtId="0" fontId="2" fillId="10" borderId="3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zoomScale="60" zoomScaleNormal="60" workbookViewId="0">
      <pane ySplit="1" topLeftCell="A13" activePane="bottomLeft" state="frozen"/>
      <selection pane="bottomLeft" activeCell="D22" sqref="D22"/>
    </sheetView>
  </sheetViews>
  <sheetFormatPr defaultColWidth="8.81640625" defaultRowHeight="26" x14ac:dyDescent="0.35"/>
  <cols>
    <col min="1" max="1" width="17.1796875" style="6" customWidth="1"/>
    <col min="2" max="2" width="22.81640625" style="6" bestFit="1" customWidth="1"/>
    <col min="3" max="3" width="26.1796875" style="6" hidden="1" customWidth="1"/>
    <col min="4" max="4" width="20.54296875" style="106" customWidth="1"/>
    <col min="5" max="5" width="20.54296875" style="6" hidden="1" customWidth="1"/>
    <col min="6" max="6" width="19.1796875" style="100" customWidth="1"/>
    <col min="7" max="7" width="19.1796875" style="77" hidden="1" customWidth="1"/>
    <col min="8" max="8" width="19.81640625" style="6" hidden="1" customWidth="1"/>
    <col min="9" max="9" width="15" style="6" hidden="1" customWidth="1"/>
    <col min="10" max="10" width="75.81640625" style="121" customWidth="1"/>
    <col min="11" max="11" width="19.453125" style="6" bestFit="1" customWidth="1"/>
    <col min="12" max="12" width="16.1796875" style="6" hidden="1" customWidth="1"/>
    <col min="13" max="13" width="20.81640625" style="6" hidden="1" customWidth="1"/>
    <col min="14" max="14" width="18.81640625" style="100" customWidth="1"/>
    <col min="15" max="15" width="16.1796875" style="78" customWidth="1"/>
    <col min="16" max="16" width="24.81640625" style="6" customWidth="1"/>
    <col min="17" max="17" width="36.81640625" style="6" customWidth="1"/>
    <col min="18" max="18" width="15.1796875" style="6" customWidth="1"/>
    <col min="19" max="21" width="8.81640625" style="6"/>
    <col min="22" max="22" width="23.81640625" style="6" customWidth="1"/>
    <col min="23" max="16384" width="8.81640625" style="6"/>
  </cols>
  <sheetData>
    <row r="1" spans="1:17" ht="102" x14ac:dyDescent="0.35">
      <c r="A1" s="1" t="s">
        <v>0</v>
      </c>
      <c r="B1" s="2" t="s">
        <v>1</v>
      </c>
      <c r="C1" s="2" t="s">
        <v>2</v>
      </c>
      <c r="D1" s="101" t="s">
        <v>3</v>
      </c>
      <c r="E1" s="2" t="s">
        <v>77</v>
      </c>
      <c r="F1" s="95" t="s">
        <v>4</v>
      </c>
      <c r="G1" s="3" t="s">
        <v>99</v>
      </c>
      <c r="H1" s="2" t="s">
        <v>22</v>
      </c>
      <c r="I1" s="2" t="s">
        <v>5</v>
      </c>
      <c r="J1" s="108" t="s">
        <v>6</v>
      </c>
      <c r="K1" s="2" t="s">
        <v>7</v>
      </c>
      <c r="L1" s="2" t="s">
        <v>17</v>
      </c>
      <c r="M1" s="2" t="s">
        <v>20</v>
      </c>
      <c r="N1" s="95" t="s">
        <v>15</v>
      </c>
      <c r="O1" s="4" t="s">
        <v>16</v>
      </c>
      <c r="P1" s="2" t="s">
        <v>19</v>
      </c>
      <c r="Q1" s="5" t="s">
        <v>8</v>
      </c>
    </row>
    <row r="2" spans="1:17" ht="47.5" customHeight="1" x14ac:dyDescent="0.35">
      <c r="A2" s="298" t="s">
        <v>23</v>
      </c>
      <c r="B2" s="310" t="s">
        <v>10</v>
      </c>
      <c r="C2" s="312">
        <v>4</v>
      </c>
      <c r="D2" s="304">
        <v>4</v>
      </c>
      <c r="E2" s="7"/>
      <c r="F2" s="96" t="s">
        <v>66</v>
      </c>
      <c r="G2" s="8" t="s">
        <v>64</v>
      </c>
      <c r="H2" s="9" t="s">
        <v>45</v>
      </c>
      <c r="I2" s="10" t="s">
        <v>60</v>
      </c>
      <c r="J2" s="109" t="s">
        <v>133</v>
      </c>
      <c r="K2" s="11">
        <v>4</v>
      </c>
      <c r="L2" s="11">
        <f>K2*10</f>
        <v>40</v>
      </c>
      <c r="M2" s="10">
        <f>K2*5</f>
        <v>20</v>
      </c>
      <c r="N2" s="96" t="s">
        <v>65</v>
      </c>
      <c r="O2" s="301" t="s">
        <v>18</v>
      </c>
      <c r="P2" s="13"/>
      <c r="Q2" s="14"/>
    </row>
    <row r="3" spans="1:17" x14ac:dyDescent="0.6">
      <c r="A3" s="298"/>
      <c r="B3" s="310"/>
      <c r="C3" s="313"/>
      <c r="D3" s="306"/>
      <c r="E3" s="7"/>
      <c r="F3" s="107" t="s">
        <v>66</v>
      </c>
      <c r="G3" s="8" t="s">
        <v>64</v>
      </c>
      <c r="H3" s="9" t="s">
        <v>45</v>
      </c>
      <c r="I3" s="10" t="s">
        <v>59</v>
      </c>
      <c r="J3" s="109" t="s">
        <v>57</v>
      </c>
      <c r="K3" s="11">
        <v>5</v>
      </c>
      <c r="L3" s="11">
        <f>K3*10</f>
        <v>50</v>
      </c>
      <c r="M3" s="10">
        <f t="shared" ref="M3:M12" si="0">K3*5</f>
        <v>25</v>
      </c>
      <c r="N3" s="96" t="s">
        <v>68</v>
      </c>
      <c r="O3" s="303"/>
      <c r="P3" s="13"/>
      <c r="Q3" s="14"/>
    </row>
    <row r="4" spans="1:17" ht="98.5" customHeight="1" x14ac:dyDescent="0.35">
      <c r="A4" s="298"/>
      <c r="B4" s="299" t="s">
        <v>11</v>
      </c>
      <c r="C4" s="314">
        <v>6</v>
      </c>
      <c r="D4" s="295">
        <v>6</v>
      </c>
      <c r="E4" s="15"/>
      <c r="F4" s="96" t="s">
        <v>66</v>
      </c>
      <c r="G4" s="16" t="s">
        <v>68</v>
      </c>
      <c r="H4" s="17" t="s">
        <v>45</v>
      </c>
      <c r="I4" s="15" t="s">
        <v>59</v>
      </c>
      <c r="J4" s="110" t="s">
        <v>134</v>
      </c>
      <c r="K4" s="15">
        <v>5</v>
      </c>
      <c r="L4" s="18">
        <f t="shared" ref="L4:L12" si="1">K4*10</f>
        <v>50</v>
      </c>
      <c r="M4" s="15">
        <f t="shared" si="0"/>
        <v>25</v>
      </c>
      <c r="N4" s="289" t="s">
        <v>118</v>
      </c>
      <c r="O4" s="296" t="s">
        <v>38</v>
      </c>
      <c r="P4" s="13"/>
      <c r="Q4" s="14"/>
    </row>
    <row r="5" spans="1:17" ht="127.5" x14ac:dyDescent="0.35">
      <c r="A5" s="298"/>
      <c r="B5" s="299"/>
      <c r="C5" s="315"/>
      <c r="D5" s="295"/>
      <c r="E5" s="15"/>
      <c r="F5" s="96" t="s">
        <v>66</v>
      </c>
      <c r="G5" s="16" t="s">
        <v>94</v>
      </c>
      <c r="H5" s="17" t="s">
        <v>45</v>
      </c>
      <c r="I5" s="15" t="s">
        <v>59</v>
      </c>
      <c r="J5" s="110" t="s">
        <v>132</v>
      </c>
      <c r="K5" s="18">
        <v>7</v>
      </c>
      <c r="L5" s="18">
        <f>K5*10</f>
        <v>70</v>
      </c>
      <c r="M5" s="15">
        <f t="shared" ref="M5" si="2">K5*5</f>
        <v>35</v>
      </c>
      <c r="N5" s="290"/>
      <c r="O5" s="296"/>
      <c r="P5" s="13"/>
      <c r="Q5" s="14"/>
    </row>
    <row r="6" spans="1:17" x14ac:dyDescent="0.35">
      <c r="A6" s="298"/>
      <c r="B6" s="299"/>
      <c r="C6" s="316"/>
      <c r="D6" s="295"/>
      <c r="E6" s="15"/>
      <c r="F6" s="96" t="s">
        <v>66</v>
      </c>
      <c r="G6" s="16" t="s">
        <v>68</v>
      </c>
      <c r="H6" s="17" t="s">
        <v>63</v>
      </c>
      <c r="I6" s="15" t="s">
        <v>59</v>
      </c>
      <c r="J6" s="110" t="s">
        <v>32</v>
      </c>
      <c r="K6" s="15">
        <v>9</v>
      </c>
      <c r="L6" s="18">
        <f>K6*10</f>
        <v>90</v>
      </c>
      <c r="M6" s="15">
        <f t="shared" si="0"/>
        <v>45</v>
      </c>
      <c r="N6" s="291"/>
      <c r="O6" s="296"/>
      <c r="P6" s="13"/>
      <c r="Q6" s="14"/>
    </row>
    <row r="7" spans="1:17" ht="76.5" x14ac:dyDescent="0.35">
      <c r="A7" s="298"/>
      <c r="B7" s="311" t="s">
        <v>33</v>
      </c>
      <c r="C7" s="320"/>
      <c r="D7" s="295">
        <v>4</v>
      </c>
      <c r="E7" s="20"/>
      <c r="F7" s="96" t="s">
        <v>66</v>
      </c>
      <c r="G7" s="22" t="s">
        <v>97</v>
      </c>
      <c r="H7" s="317" t="s">
        <v>109</v>
      </c>
      <c r="I7" s="320" t="s">
        <v>59</v>
      </c>
      <c r="J7" s="111" t="s">
        <v>34</v>
      </c>
      <c r="K7" s="24">
        <v>5</v>
      </c>
      <c r="L7" s="24">
        <f t="shared" si="1"/>
        <v>50</v>
      </c>
      <c r="M7" s="20">
        <f t="shared" si="0"/>
        <v>25</v>
      </c>
      <c r="N7" s="289" t="s">
        <v>118</v>
      </c>
      <c r="O7" s="297" t="s">
        <v>18</v>
      </c>
      <c r="P7" s="13"/>
      <c r="Q7" s="14"/>
    </row>
    <row r="8" spans="1:17" ht="76.5" x14ac:dyDescent="0.35">
      <c r="A8" s="298"/>
      <c r="B8" s="311"/>
      <c r="C8" s="321"/>
      <c r="D8" s="295"/>
      <c r="E8" s="20"/>
      <c r="F8" s="96" t="s">
        <v>66</v>
      </c>
      <c r="G8" s="22" t="s">
        <v>98</v>
      </c>
      <c r="H8" s="318"/>
      <c r="I8" s="321"/>
      <c r="J8" s="111" t="s">
        <v>130</v>
      </c>
      <c r="K8" s="24">
        <v>4</v>
      </c>
      <c r="L8" s="24">
        <f t="shared" si="1"/>
        <v>40</v>
      </c>
      <c r="M8" s="20">
        <f t="shared" si="0"/>
        <v>20</v>
      </c>
      <c r="N8" s="290"/>
      <c r="O8" s="297"/>
      <c r="P8" s="13"/>
      <c r="Q8" s="14"/>
    </row>
    <row r="9" spans="1:17" ht="51" x14ac:dyDescent="0.35">
      <c r="A9" s="298"/>
      <c r="B9" s="311"/>
      <c r="C9" s="322"/>
      <c r="D9" s="295"/>
      <c r="E9" s="20"/>
      <c r="F9" s="96" t="s">
        <v>66</v>
      </c>
      <c r="G9" s="22" t="s">
        <v>75</v>
      </c>
      <c r="H9" s="319"/>
      <c r="I9" s="322"/>
      <c r="J9" s="111" t="s">
        <v>129</v>
      </c>
      <c r="K9" s="24">
        <v>4</v>
      </c>
      <c r="L9" s="24">
        <f t="shared" si="1"/>
        <v>40</v>
      </c>
      <c r="M9" s="20">
        <f t="shared" si="0"/>
        <v>20</v>
      </c>
      <c r="N9" s="291"/>
      <c r="O9" s="297"/>
      <c r="P9" s="13"/>
      <c r="Q9" s="14"/>
    </row>
    <row r="10" spans="1:17" ht="51" x14ac:dyDescent="0.35">
      <c r="A10" s="298"/>
      <c r="B10" s="300" t="s">
        <v>13</v>
      </c>
      <c r="C10" s="25"/>
      <c r="D10" s="295">
        <v>4</v>
      </c>
      <c r="E10" s="25"/>
      <c r="F10" s="96" t="s">
        <v>66</v>
      </c>
      <c r="G10" s="26" t="s">
        <v>97</v>
      </c>
      <c r="H10" s="292" t="s">
        <v>119</v>
      </c>
      <c r="I10" s="25" t="s">
        <v>72</v>
      </c>
      <c r="J10" s="112" t="s">
        <v>128</v>
      </c>
      <c r="K10" s="28">
        <v>4</v>
      </c>
      <c r="L10" s="28">
        <f t="shared" si="1"/>
        <v>40</v>
      </c>
      <c r="M10" s="25">
        <f t="shared" si="0"/>
        <v>20</v>
      </c>
      <c r="N10" s="289" t="s">
        <v>118</v>
      </c>
      <c r="O10" s="297" t="s">
        <v>18</v>
      </c>
      <c r="P10" s="13"/>
      <c r="Q10" s="14"/>
    </row>
    <row r="11" spans="1:17" x14ac:dyDescent="0.35">
      <c r="A11" s="298"/>
      <c r="B11" s="300"/>
      <c r="C11" s="25"/>
      <c r="D11" s="295"/>
      <c r="E11" s="25"/>
      <c r="F11" s="96" t="s">
        <v>66</v>
      </c>
      <c r="G11" s="26" t="s">
        <v>98</v>
      </c>
      <c r="H11" s="293"/>
      <c r="I11" s="25" t="s">
        <v>73</v>
      </c>
      <c r="J11" s="112" t="s">
        <v>62</v>
      </c>
      <c r="K11" s="25">
        <v>4</v>
      </c>
      <c r="L11" s="28">
        <f t="shared" ref="L11" si="3">K11*10</f>
        <v>40</v>
      </c>
      <c r="M11" s="25">
        <f t="shared" si="0"/>
        <v>20</v>
      </c>
      <c r="N11" s="290"/>
      <c r="O11" s="297"/>
      <c r="P11" s="13"/>
      <c r="Q11" s="14"/>
    </row>
    <row r="12" spans="1:17" ht="102" x14ac:dyDescent="0.35">
      <c r="A12" s="298"/>
      <c r="B12" s="300"/>
      <c r="C12" s="25"/>
      <c r="D12" s="295"/>
      <c r="E12" s="25"/>
      <c r="F12" s="96" t="s">
        <v>66</v>
      </c>
      <c r="G12" s="26" t="s">
        <v>75</v>
      </c>
      <c r="H12" s="294"/>
      <c r="I12" s="25" t="s">
        <v>72</v>
      </c>
      <c r="J12" s="112" t="s">
        <v>131</v>
      </c>
      <c r="K12" s="28">
        <v>5</v>
      </c>
      <c r="L12" s="28">
        <f t="shared" si="1"/>
        <v>50</v>
      </c>
      <c r="M12" s="25">
        <f t="shared" si="0"/>
        <v>25</v>
      </c>
      <c r="N12" s="291"/>
      <c r="O12" s="297"/>
      <c r="P12" s="13"/>
      <c r="Q12" s="14"/>
    </row>
    <row r="13" spans="1:17" x14ac:dyDescent="0.35">
      <c r="A13" s="29" t="s">
        <v>9</v>
      </c>
      <c r="B13" s="30"/>
      <c r="C13" s="30"/>
      <c r="D13" s="102"/>
      <c r="E13" s="30"/>
      <c r="F13" s="96"/>
      <c r="G13" s="31"/>
      <c r="H13" s="32"/>
      <c r="I13" s="30"/>
      <c r="J13" s="113"/>
      <c r="K13" s="33">
        <f>SUM(K2:K12)</f>
        <v>56</v>
      </c>
      <c r="L13" s="33">
        <f>SUM(L2:L12)</f>
        <v>560</v>
      </c>
      <c r="M13" s="33">
        <f>SUM(M2:M12)</f>
        <v>280</v>
      </c>
      <c r="N13" s="96"/>
      <c r="O13" s="34"/>
      <c r="P13" s="33"/>
      <c r="Q13" s="35"/>
    </row>
    <row r="14" spans="1:17" ht="76.5" x14ac:dyDescent="0.35">
      <c r="A14" s="298" t="s">
        <v>24</v>
      </c>
      <c r="B14" s="10" t="s">
        <v>10</v>
      </c>
      <c r="C14" s="36"/>
      <c r="D14" s="103">
        <v>2</v>
      </c>
      <c r="E14" s="7"/>
      <c r="F14" s="96" t="s">
        <v>120</v>
      </c>
      <c r="G14" s="8" t="s">
        <v>65</v>
      </c>
      <c r="H14" s="9" t="s">
        <v>45</v>
      </c>
      <c r="I14" s="80" t="s">
        <v>60</v>
      </c>
      <c r="J14" s="109" t="s">
        <v>122</v>
      </c>
      <c r="K14" s="11">
        <v>6</v>
      </c>
      <c r="L14" s="80">
        <f>K14*10</f>
        <v>60</v>
      </c>
      <c r="M14" s="80">
        <f>K14*5</f>
        <v>30</v>
      </c>
      <c r="N14" s="96" t="s">
        <v>137</v>
      </c>
      <c r="O14" s="79" t="s">
        <v>18</v>
      </c>
      <c r="P14" s="13"/>
      <c r="Q14" s="14"/>
    </row>
    <row r="15" spans="1:17" x14ac:dyDescent="0.35">
      <c r="A15" s="298"/>
      <c r="B15" s="15" t="s">
        <v>11</v>
      </c>
      <c r="C15" s="37"/>
      <c r="D15" s="103">
        <v>4</v>
      </c>
      <c r="E15" s="38"/>
      <c r="F15" s="96" t="s">
        <v>55</v>
      </c>
      <c r="G15" s="16" t="s">
        <v>94</v>
      </c>
      <c r="H15" s="17" t="s">
        <v>121</v>
      </c>
      <c r="I15" s="15" t="s">
        <v>72</v>
      </c>
      <c r="J15" s="110" t="s">
        <v>29</v>
      </c>
      <c r="K15" s="18">
        <v>27</v>
      </c>
      <c r="L15" s="15">
        <f t="shared" ref="L15:L19" si="4">K15*10</f>
        <v>270</v>
      </c>
      <c r="M15" s="15">
        <f t="shared" ref="M15:M19" si="5">K15*5</f>
        <v>135</v>
      </c>
      <c r="N15" s="96" t="s">
        <v>96</v>
      </c>
      <c r="O15" s="12" t="s">
        <v>27</v>
      </c>
      <c r="P15" s="13"/>
      <c r="Q15" s="14"/>
    </row>
    <row r="16" spans="1:17" x14ac:dyDescent="0.35">
      <c r="A16" s="298"/>
      <c r="B16" s="300" t="s">
        <v>13</v>
      </c>
      <c r="C16" s="307"/>
      <c r="D16" s="304">
        <v>4</v>
      </c>
      <c r="E16" s="45"/>
      <c r="F16" s="96" t="s">
        <v>55</v>
      </c>
      <c r="G16" s="26" t="s">
        <v>65</v>
      </c>
      <c r="H16" s="292" t="s">
        <v>81</v>
      </c>
      <c r="I16" s="25"/>
      <c r="J16" s="112" t="s">
        <v>43</v>
      </c>
      <c r="K16" s="28">
        <v>3</v>
      </c>
      <c r="L16" s="25">
        <f t="shared" si="4"/>
        <v>30</v>
      </c>
      <c r="M16" s="25">
        <f t="shared" si="5"/>
        <v>15</v>
      </c>
      <c r="N16" s="96" t="s">
        <v>94</v>
      </c>
      <c r="O16" s="301" t="s">
        <v>123</v>
      </c>
      <c r="P16" s="13"/>
      <c r="Q16" s="14"/>
    </row>
    <row r="17" spans="1:17" x14ac:dyDescent="0.35">
      <c r="A17" s="298"/>
      <c r="B17" s="300"/>
      <c r="C17" s="308"/>
      <c r="D17" s="305"/>
      <c r="E17" s="45"/>
      <c r="F17" s="96" t="s">
        <v>55</v>
      </c>
      <c r="G17" s="26" t="s">
        <v>65</v>
      </c>
      <c r="H17" s="293"/>
      <c r="I17" s="25"/>
      <c r="J17" s="112" t="s">
        <v>49</v>
      </c>
      <c r="K17" s="28">
        <v>3</v>
      </c>
      <c r="L17" s="25">
        <f t="shared" si="4"/>
        <v>30</v>
      </c>
      <c r="M17" s="25">
        <f t="shared" si="5"/>
        <v>15</v>
      </c>
      <c r="N17" s="96" t="s">
        <v>55</v>
      </c>
      <c r="O17" s="302"/>
      <c r="P17" s="13"/>
      <c r="Q17" s="14"/>
    </row>
    <row r="18" spans="1:17" x14ac:dyDescent="0.35">
      <c r="A18" s="298"/>
      <c r="B18" s="300"/>
      <c r="C18" s="308"/>
      <c r="D18" s="305"/>
      <c r="E18" s="45"/>
      <c r="F18" s="96" t="s">
        <v>55</v>
      </c>
      <c r="G18" s="26" t="s">
        <v>65</v>
      </c>
      <c r="H18" s="293"/>
      <c r="I18" s="25"/>
      <c r="J18" s="112" t="s">
        <v>51</v>
      </c>
      <c r="K18" s="28">
        <v>1</v>
      </c>
      <c r="L18" s="25">
        <f t="shared" si="4"/>
        <v>10</v>
      </c>
      <c r="M18" s="25">
        <f t="shared" si="5"/>
        <v>5</v>
      </c>
      <c r="N18" s="96" t="s">
        <v>55</v>
      </c>
      <c r="O18" s="302"/>
      <c r="P18" s="13"/>
      <c r="Q18" s="14"/>
    </row>
    <row r="19" spans="1:17" x14ac:dyDescent="0.35">
      <c r="A19" s="298"/>
      <c r="B19" s="300"/>
      <c r="C19" s="309"/>
      <c r="D19" s="306"/>
      <c r="E19" s="45"/>
      <c r="F19" s="96" t="s">
        <v>55</v>
      </c>
      <c r="G19" s="26" t="s">
        <v>65</v>
      </c>
      <c r="H19" s="294"/>
      <c r="I19" s="25"/>
      <c r="J19" s="112" t="s">
        <v>54</v>
      </c>
      <c r="K19" s="28">
        <v>1</v>
      </c>
      <c r="L19" s="25">
        <f t="shared" si="4"/>
        <v>10</v>
      </c>
      <c r="M19" s="25">
        <f t="shared" si="5"/>
        <v>5</v>
      </c>
      <c r="N19" s="96" t="s">
        <v>55</v>
      </c>
      <c r="O19" s="303"/>
      <c r="P19" s="13"/>
      <c r="Q19" s="14"/>
    </row>
    <row r="20" spans="1:17" x14ac:dyDescent="0.35">
      <c r="A20" s="29" t="s">
        <v>9</v>
      </c>
      <c r="B20" s="30"/>
      <c r="C20" s="30"/>
      <c r="D20" s="102"/>
      <c r="E20" s="30"/>
      <c r="F20" s="96"/>
      <c r="G20" s="31"/>
      <c r="H20" s="32"/>
      <c r="I20" s="30"/>
      <c r="J20" s="113"/>
      <c r="K20" s="33">
        <f>SUM(K14:K19)</f>
        <v>41</v>
      </c>
      <c r="L20" s="33">
        <f>SUM(L14:L19)</f>
        <v>410</v>
      </c>
      <c r="M20" s="33">
        <f>SUM(M14:M19)</f>
        <v>205</v>
      </c>
      <c r="N20" s="96"/>
      <c r="O20" s="34"/>
      <c r="P20" s="33"/>
      <c r="Q20" s="35"/>
    </row>
    <row r="21" spans="1:17" x14ac:dyDescent="0.35">
      <c r="A21" s="298" t="s">
        <v>82</v>
      </c>
      <c r="B21" s="10" t="s">
        <v>10</v>
      </c>
      <c r="C21" s="7"/>
      <c r="D21" s="103">
        <v>4</v>
      </c>
      <c r="E21" s="7"/>
      <c r="F21" s="96" t="s">
        <v>110</v>
      </c>
      <c r="G21" s="8"/>
      <c r="H21" s="9" t="s">
        <v>63</v>
      </c>
      <c r="I21" s="80" t="s">
        <v>84</v>
      </c>
      <c r="J21" s="109" t="s">
        <v>127</v>
      </c>
      <c r="K21" s="11">
        <v>23</v>
      </c>
      <c r="L21" s="11">
        <f>K21*10</f>
        <v>230</v>
      </c>
      <c r="M21" s="80">
        <f>K21*5</f>
        <v>115</v>
      </c>
      <c r="N21" s="96" t="s">
        <v>111</v>
      </c>
      <c r="O21" s="12" t="s">
        <v>38</v>
      </c>
      <c r="P21" s="13"/>
      <c r="Q21" s="14"/>
    </row>
    <row r="22" spans="1:17" x14ac:dyDescent="0.35">
      <c r="A22" s="298"/>
      <c r="B22" s="38" t="s">
        <v>11</v>
      </c>
      <c r="C22" s="15"/>
      <c r="D22" s="102">
        <v>12</v>
      </c>
      <c r="E22" s="15"/>
      <c r="F22" s="97" t="s">
        <v>135</v>
      </c>
      <c r="G22" s="46"/>
      <c r="H22" s="17" t="s">
        <v>85</v>
      </c>
      <c r="I22" s="15" t="s">
        <v>84</v>
      </c>
      <c r="J22" s="114" t="s">
        <v>28</v>
      </c>
      <c r="K22" s="47">
        <v>187</v>
      </c>
      <c r="L22" s="18">
        <f t="shared" ref="L22" si="6">K22*10</f>
        <v>1870</v>
      </c>
      <c r="M22" s="15">
        <f t="shared" ref="M22:M23" si="7">K22*5</f>
        <v>935</v>
      </c>
      <c r="N22" s="96" t="s">
        <v>124</v>
      </c>
      <c r="O22" s="12" t="s">
        <v>86</v>
      </c>
      <c r="P22" s="13"/>
      <c r="Q22" s="14"/>
    </row>
    <row r="23" spans="1:17" x14ac:dyDescent="0.35">
      <c r="A23" s="298"/>
      <c r="B23" s="48" t="s">
        <v>12</v>
      </c>
      <c r="C23" s="44"/>
      <c r="D23" s="102">
        <v>2</v>
      </c>
      <c r="E23" s="44"/>
      <c r="F23" s="96" t="s">
        <v>110</v>
      </c>
      <c r="G23" s="49"/>
      <c r="H23" s="50" t="s">
        <v>63</v>
      </c>
      <c r="I23" s="44" t="s">
        <v>59</v>
      </c>
      <c r="J23" s="115" t="s">
        <v>39</v>
      </c>
      <c r="K23" s="43">
        <v>15</v>
      </c>
      <c r="L23" s="43">
        <f>K23*8</f>
        <v>120</v>
      </c>
      <c r="M23" s="44">
        <f t="shared" si="7"/>
        <v>75</v>
      </c>
      <c r="N23" s="96" t="s">
        <v>125</v>
      </c>
      <c r="O23" s="12" t="s">
        <v>136</v>
      </c>
      <c r="P23" s="13"/>
      <c r="Q23" s="14"/>
    </row>
    <row r="24" spans="1:17" x14ac:dyDescent="0.35">
      <c r="A24" s="298"/>
      <c r="B24" s="45" t="s">
        <v>13</v>
      </c>
      <c r="C24" s="25"/>
      <c r="D24" s="102">
        <v>4</v>
      </c>
      <c r="E24" s="25"/>
      <c r="F24" s="96" t="s">
        <v>110</v>
      </c>
      <c r="G24" s="26" t="s">
        <v>87</v>
      </c>
      <c r="H24" s="27" t="s">
        <v>63</v>
      </c>
      <c r="I24" s="25" t="s">
        <v>84</v>
      </c>
      <c r="J24" s="112" t="s">
        <v>42</v>
      </c>
      <c r="K24" s="28">
        <v>30</v>
      </c>
      <c r="L24" s="28">
        <f>K24*10</f>
        <v>300</v>
      </c>
      <c r="M24" s="25">
        <f>K24*5</f>
        <v>150</v>
      </c>
      <c r="N24" s="96" t="s">
        <v>111</v>
      </c>
      <c r="O24" s="12" t="s">
        <v>27</v>
      </c>
      <c r="P24" s="13"/>
      <c r="Q24" s="14"/>
    </row>
    <row r="25" spans="1:17" x14ac:dyDescent="0.35">
      <c r="A25" s="298"/>
      <c r="B25" s="38" t="s">
        <v>46</v>
      </c>
      <c r="C25" s="15"/>
      <c r="D25" s="102">
        <v>2</v>
      </c>
      <c r="E25" s="15"/>
      <c r="F25" s="96" t="s">
        <v>110</v>
      </c>
      <c r="G25" s="16" t="s">
        <v>87</v>
      </c>
      <c r="H25" s="17" t="s">
        <v>45</v>
      </c>
      <c r="I25" s="15" t="s">
        <v>84</v>
      </c>
      <c r="J25" s="110" t="s">
        <v>47</v>
      </c>
      <c r="K25" s="18">
        <v>18</v>
      </c>
      <c r="L25" s="18">
        <f>K25*10</f>
        <v>180</v>
      </c>
      <c r="M25" s="15">
        <f>K25*5</f>
        <v>90</v>
      </c>
      <c r="N25" s="96" t="s">
        <v>125</v>
      </c>
      <c r="O25" s="12" t="s">
        <v>103</v>
      </c>
      <c r="P25" s="13"/>
      <c r="Q25" s="14"/>
    </row>
    <row r="26" spans="1:17" x14ac:dyDescent="0.35">
      <c r="A26" s="298"/>
      <c r="B26" s="51" t="s">
        <v>14</v>
      </c>
      <c r="C26" s="51"/>
      <c r="D26" s="102">
        <v>4</v>
      </c>
      <c r="E26" s="51"/>
      <c r="F26" s="96" t="s">
        <v>110</v>
      </c>
      <c r="G26" s="52" t="s">
        <v>102</v>
      </c>
      <c r="H26" s="53" t="s">
        <v>88</v>
      </c>
      <c r="I26" s="51" t="s">
        <v>84</v>
      </c>
      <c r="J26" s="116" t="s">
        <v>48</v>
      </c>
      <c r="K26" s="54">
        <v>48</v>
      </c>
      <c r="L26" s="54">
        <f>K26*10</f>
        <v>480</v>
      </c>
      <c r="M26" s="51">
        <f>K26*5</f>
        <v>240</v>
      </c>
      <c r="N26" s="96" t="s">
        <v>111</v>
      </c>
      <c r="O26" s="12" t="s">
        <v>38</v>
      </c>
      <c r="P26" s="13"/>
      <c r="Q26" s="14"/>
    </row>
    <row r="27" spans="1:17" x14ac:dyDescent="0.35">
      <c r="A27" s="298"/>
      <c r="B27" s="55" t="s">
        <v>78</v>
      </c>
      <c r="C27" s="55"/>
      <c r="D27" s="102">
        <v>2</v>
      </c>
      <c r="E27" s="55"/>
      <c r="F27" s="96" t="s">
        <v>110</v>
      </c>
      <c r="G27" s="56"/>
      <c r="H27" s="57" t="s">
        <v>41</v>
      </c>
      <c r="I27" s="55" t="s">
        <v>60</v>
      </c>
      <c r="J27" s="117" t="s">
        <v>50</v>
      </c>
      <c r="K27" s="58">
        <v>10</v>
      </c>
      <c r="L27" s="58">
        <f>K27*10</f>
        <v>100</v>
      </c>
      <c r="M27" s="55">
        <v>35</v>
      </c>
      <c r="N27" s="96" t="s">
        <v>126</v>
      </c>
      <c r="O27" s="12" t="s">
        <v>103</v>
      </c>
      <c r="P27" s="13"/>
      <c r="Q27" s="14"/>
    </row>
    <row r="28" spans="1:17" x14ac:dyDescent="0.35">
      <c r="A28" s="298"/>
      <c r="B28" s="59" t="s">
        <v>52</v>
      </c>
      <c r="C28" s="59"/>
      <c r="D28" s="102">
        <v>2</v>
      </c>
      <c r="E28" s="59"/>
      <c r="F28" s="96" t="s">
        <v>110</v>
      </c>
      <c r="G28" s="60"/>
      <c r="H28" s="61" t="s">
        <v>41</v>
      </c>
      <c r="I28" s="59" t="s">
        <v>61</v>
      </c>
      <c r="J28" s="118" t="s">
        <v>53</v>
      </c>
      <c r="K28" s="62">
        <v>15</v>
      </c>
      <c r="L28" s="62">
        <f>K28*10</f>
        <v>150</v>
      </c>
      <c r="M28" s="59">
        <v>45</v>
      </c>
      <c r="N28" s="96" t="s">
        <v>126</v>
      </c>
      <c r="O28" s="12" t="s">
        <v>103</v>
      </c>
      <c r="P28" s="13"/>
      <c r="Q28" s="14"/>
    </row>
    <row r="29" spans="1:17" ht="26.5" thickBot="1" x14ac:dyDescent="0.4">
      <c r="A29" s="63" t="s">
        <v>9</v>
      </c>
      <c r="B29" s="64"/>
      <c r="C29" s="64"/>
      <c r="D29" s="104"/>
      <c r="E29" s="64"/>
      <c r="F29" s="98"/>
      <c r="G29" s="65"/>
      <c r="H29" s="66"/>
      <c r="I29" s="64"/>
      <c r="J29" s="119"/>
      <c r="K29" s="68">
        <f>SUM(K21:K28)</f>
        <v>346</v>
      </c>
      <c r="L29" s="68">
        <f>SUM(L22:L28)</f>
        <v>3200</v>
      </c>
      <c r="M29" s="68">
        <f>SUM(M22:M28)</f>
        <v>1570</v>
      </c>
      <c r="N29" s="98"/>
      <c r="O29" s="69"/>
      <c r="P29" s="68"/>
      <c r="Q29" s="70"/>
    </row>
    <row r="30" spans="1:17" s="76" customFormat="1" thickBot="1" x14ac:dyDescent="0.4">
      <c r="A30" s="71" t="s">
        <v>89</v>
      </c>
      <c r="B30" s="72"/>
      <c r="C30" s="72"/>
      <c r="D30" s="105"/>
      <c r="E30" s="72"/>
      <c r="F30" s="99"/>
      <c r="G30" s="73"/>
      <c r="H30" s="72"/>
      <c r="I30" s="72"/>
      <c r="J30" s="120"/>
      <c r="K30" s="72">
        <f>K29+K20+K13</f>
        <v>443</v>
      </c>
      <c r="L30" s="72">
        <f>L29+L20+L13</f>
        <v>4170</v>
      </c>
      <c r="M30" s="72">
        <f>M29+M20+M13</f>
        <v>2055</v>
      </c>
      <c r="N30" s="99"/>
      <c r="O30" s="74"/>
      <c r="P30" s="72"/>
      <c r="Q30" s="75"/>
    </row>
  </sheetData>
  <mergeCells count="29">
    <mergeCell ref="O16:O19"/>
    <mergeCell ref="D16:D19"/>
    <mergeCell ref="C16:C19"/>
    <mergeCell ref="H16:H19"/>
    <mergeCell ref="B2:B3"/>
    <mergeCell ref="D4:D6"/>
    <mergeCell ref="D2:D3"/>
    <mergeCell ref="B7:B9"/>
    <mergeCell ref="B16:B19"/>
    <mergeCell ref="C2:C3"/>
    <mergeCell ref="O2:O3"/>
    <mergeCell ref="C4:C6"/>
    <mergeCell ref="N4:N6"/>
    <mergeCell ref="H7:H9"/>
    <mergeCell ref="I7:I9"/>
    <mergeCell ref="C7:C9"/>
    <mergeCell ref="A21:A28"/>
    <mergeCell ref="A14:A19"/>
    <mergeCell ref="B4:B6"/>
    <mergeCell ref="B10:B12"/>
    <mergeCell ref="A2:A12"/>
    <mergeCell ref="N7:N9"/>
    <mergeCell ref="H10:H12"/>
    <mergeCell ref="N10:N12"/>
    <mergeCell ref="D7:D9"/>
    <mergeCell ref="O4:O6"/>
    <mergeCell ref="O7:O9"/>
    <mergeCell ref="O10:O12"/>
    <mergeCell ref="D10:D12"/>
  </mergeCells>
  <pageMargins left="0.25" right="0.25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showGridLines="0" tabSelected="1" topLeftCell="C1" zoomScale="42" zoomScaleNormal="42" workbookViewId="0">
      <pane ySplit="1" topLeftCell="A2" activePane="bottomLeft" state="frozen"/>
      <selection pane="bottomLeft" activeCell="G63" sqref="G63:G68"/>
    </sheetView>
  </sheetViews>
  <sheetFormatPr defaultColWidth="8.81640625" defaultRowHeight="26" x14ac:dyDescent="0.35"/>
  <cols>
    <col min="1" max="1" width="33.26953125" style="6" customWidth="1"/>
    <col min="2" max="3" width="30.81640625" style="6" customWidth="1"/>
    <col min="4" max="4" width="33" style="121" customWidth="1"/>
    <col min="5" max="5" width="44.54296875" style="198" customWidth="1"/>
    <col min="6" max="6" width="19.453125" style="6" bestFit="1" customWidth="1"/>
    <col min="7" max="7" width="24.26953125" style="201" customWidth="1"/>
    <col min="8" max="8" width="20.54296875" style="122" customWidth="1"/>
    <col min="9" max="9" width="26.7265625" style="288" customWidth="1"/>
    <col min="10" max="10" width="28.453125" style="200" customWidth="1"/>
    <col min="11" max="11" width="24.26953125" style="199" customWidth="1"/>
    <col min="12" max="15" width="24.26953125" style="6" customWidth="1"/>
    <col min="16" max="16" width="37" style="191" customWidth="1"/>
    <col min="17" max="19" width="8.81640625" style="6"/>
    <col min="20" max="20" width="23.81640625" style="6" customWidth="1"/>
    <col min="21" max="16384" width="8.81640625" style="6"/>
  </cols>
  <sheetData>
    <row r="1" spans="1:16" ht="102" x14ac:dyDescent="0.35">
      <c r="A1" s="215" t="s">
        <v>0</v>
      </c>
      <c r="B1" s="215" t="s">
        <v>335</v>
      </c>
      <c r="C1" s="215" t="s">
        <v>336</v>
      </c>
      <c r="D1" s="215" t="s">
        <v>168</v>
      </c>
      <c r="E1" s="215" t="s">
        <v>332</v>
      </c>
      <c r="F1" s="215" t="s">
        <v>7</v>
      </c>
      <c r="G1" s="215" t="s">
        <v>4</v>
      </c>
      <c r="H1" s="215" t="s">
        <v>15</v>
      </c>
      <c r="I1" s="215" t="s">
        <v>3</v>
      </c>
      <c r="J1" s="215" t="s">
        <v>346</v>
      </c>
      <c r="K1" s="215" t="s">
        <v>22</v>
      </c>
      <c r="L1" s="215" t="s">
        <v>5</v>
      </c>
      <c r="M1" s="215" t="s">
        <v>150</v>
      </c>
      <c r="N1" s="215" t="s">
        <v>17</v>
      </c>
      <c r="O1" s="215" t="s">
        <v>20</v>
      </c>
      <c r="P1" s="215" t="s">
        <v>16</v>
      </c>
    </row>
    <row r="2" spans="1:16" ht="56.15" customHeight="1" x14ac:dyDescent="0.35">
      <c r="A2" s="365"/>
      <c r="B2" s="338" t="s">
        <v>337</v>
      </c>
      <c r="C2" s="216" t="s">
        <v>33</v>
      </c>
      <c r="D2" s="216" t="s">
        <v>33</v>
      </c>
      <c r="E2" s="217" t="s">
        <v>179</v>
      </c>
      <c r="F2" s="216">
        <v>3</v>
      </c>
      <c r="G2" s="236">
        <v>44269</v>
      </c>
      <c r="H2" s="236">
        <v>44269</v>
      </c>
      <c r="I2" s="287" t="s">
        <v>377</v>
      </c>
      <c r="J2" s="216" t="s">
        <v>375</v>
      </c>
      <c r="K2" s="216">
        <v>1</v>
      </c>
      <c r="L2" s="216">
        <v>1</v>
      </c>
      <c r="M2" s="216">
        <v>15</v>
      </c>
      <c r="N2" s="216">
        <v>12</v>
      </c>
      <c r="O2" s="216">
        <v>10</v>
      </c>
      <c r="P2" s="216" t="s">
        <v>376</v>
      </c>
    </row>
    <row r="3" spans="1:16" s="76" customFormat="1" ht="30.65" customHeight="1" x14ac:dyDescent="0.35">
      <c r="A3" s="365"/>
      <c r="B3" s="339"/>
      <c r="C3" s="354" t="s">
        <v>333</v>
      </c>
      <c r="D3" s="354"/>
      <c r="E3" s="354"/>
      <c r="F3" s="231">
        <v>3</v>
      </c>
      <c r="G3" s="234"/>
      <c r="H3" s="235"/>
      <c r="I3" s="231"/>
      <c r="J3" s="233"/>
      <c r="K3" s="232"/>
      <c r="L3" s="233"/>
      <c r="M3" s="233"/>
      <c r="N3" s="231"/>
      <c r="O3" s="231"/>
      <c r="P3" s="231"/>
    </row>
    <row r="4" spans="1:16" ht="30.65" customHeight="1" x14ac:dyDescent="0.35">
      <c r="A4" s="365"/>
      <c r="B4" s="339"/>
      <c r="C4" s="369" t="s">
        <v>13</v>
      </c>
      <c r="D4" s="217" t="s">
        <v>175</v>
      </c>
      <c r="E4" s="217" t="s">
        <v>176</v>
      </c>
      <c r="F4" s="218">
        <v>1</v>
      </c>
      <c r="G4" s="353">
        <v>44266</v>
      </c>
      <c r="H4" s="338" t="s">
        <v>371</v>
      </c>
      <c r="I4" s="323" t="s">
        <v>389</v>
      </c>
      <c r="J4" s="355" t="s">
        <v>376</v>
      </c>
      <c r="K4" s="338">
        <v>1</v>
      </c>
      <c r="L4" s="355">
        <v>2</v>
      </c>
      <c r="M4" s="355">
        <v>50</v>
      </c>
      <c r="N4" s="382">
        <v>106</v>
      </c>
      <c r="O4" s="323">
        <v>90</v>
      </c>
      <c r="P4" s="323" t="s">
        <v>351</v>
      </c>
    </row>
    <row r="5" spans="1:16" ht="30.65" customHeight="1" x14ac:dyDescent="0.35">
      <c r="A5" s="365"/>
      <c r="B5" s="339"/>
      <c r="C5" s="369"/>
      <c r="D5" s="217" t="s">
        <v>177</v>
      </c>
      <c r="E5" s="217" t="s">
        <v>178</v>
      </c>
      <c r="F5" s="218">
        <v>2</v>
      </c>
      <c r="G5" s="339"/>
      <c r="H5" s="339"/>
      <c r="I5" s="324"/>
      <c r="J5" s="356"/>
      <c r="K5" s="339"/>
      <c r="L5" s="356"/>
      <c r="M5" s="356"/>
      <c r="N5" s="383"/>
      <c r="O5" s="324"/>
      <c r="P5" s="324"/>
    </row>
    <row r="6" spans="1:16" ht="30.65" customHeight="1" x14ac:dyDescent="0.35">
      <c r="A6" s="365"/>
      <c r="B6" s="339"/>
      <c r="C6" s="369"/>
      <c r="D6" s="217" t="s">
        <v>14</v>
      </c>
      <c r="E6" s="217" t="s">
        <v>178</v>
      </c>
      <c r="F6" s="218">
        <v>3</v>
      </c>
      <c r="G6" s="339"/>
      <c r="H6" s="339"/>
      <c r="I6" s="324"/>
      <c r="J6" s="356"/>
      <c r="K6" s="339"/>
      <c r="L6" s="356"/>
      <c r="M6" s="356"/>
      <c r="N6" s="383"/>
      <c r="O6" s="324"/>
      <c r="P6" s="324"/>
    </row>
    <row r="7" spans="1:16" ht="33" customHeight="1" x14ac:dyDescent="0.35">
      <c r="A7" s="365"/>
      <c r="B7" s="339"/>
      <c r="C7" s="369"/>
      <c r="D7" s="217" t="s">
        <v>13</v>
      </c>
      <c r="E7" s="217" t="s">
        <v>183</v>
      </c>
      <c r="F7" s="218">
        <v>4</v>
      </c>
      <c r="G7" s="339"/>
      <c r="H7" s="339"/>
      <c r="I7" s="324"/>
      <c r="J7" s="356"/>
      <c r="K7" s="339"/>
      <c r="L7" s="356"/>
      <c r="M7" s="356"/>
      <c r="N7" s="383"/>
      <c r="O7" s="324"/>
      <c r="P7" s="324"/>
    </row>
    <row r="8" spans="1:16" ht="30.65" customHeight="1" x14ac:dyDescent="0.35">
      <c r="A8" s="365"/>
      <c r="B8" s="339"/>
      <c r="C8" s="369"/>
      <c r="D8" s="217" t="s">
        <v>184</v>
      </c>
      <c r="E8" s="217" t="s">
        <v>185</v>
      </c>
      <c r="F8" s="218">
        <v>4</v>
      </c>
      <c r="G8" s="339"/>
      <c r="H8" s="339"/>
      <c r="I8" s="324"/>
      <c r="J8" s="356"/>
      <c r="K8" s="339"/>
      <c r="L8" s="356"/>
      <c r="M8" s="356"/>
      <c r="N8" s="383"/>
      <c r="O8" s="324"/>
      <c r="P8" s="324"/>
    </row>
    <row r="9" spans="1:16" ht="30.65" customHeight="1" x14ac:dyDescent="0.35">
      <c r="A9" s="365"/>
      <c r="B9" s="339"/>
      <c r="C9" s="369"/>
      <c r="D9" s="217" t="s">
        <v>186</v>
      </c>
      <c r="E9" s="217" t="s">
        <v>187</v>
      </c>
      <c r="F9" s="218">
        <v>3</v>
      </c>
      <c r="G9" s="339"/>
      <c r="H9" s="339"/>
      <c r="I9" s="324"/>
      <c r="J9" s="356"/>
      <c r="K9" s="339"/>
      <c r="L9" s="356"/>
      <c r="M9" s="356"/>
      <c r="N9" s="383"/>
      <c r="O9" s="324"/>
      <c r="P9" s="324"/>
    </row>
    <row r="10" spans="1:16" ht="30.65" customHeight="1" x14ac:dyDescent="0.35">
      <c r="A10" s="365"/>
      <c r="B10" s="339"/>
      <c r="C10" s="369"/>
      <c r="D10" s="217" t="s">
        <v>52</v>
      </c>
      <c r="E10" s="217" t="s">
        <v>188</v>
      </c>
      <c r="F10" s="218">
        <v>4</v>
      </c>
      <c r="G10" s="339"/>
      <c r="H10" s="339"/>
      <c r="I10" s="324"/>
      <c r="J10" s="356"/>
      <c r="K10" s="339"/>
      <c r="L10" s="356"/>
      <c r="M10" s="356"/>
      <c r="N10" s="383"/>
      <c r="O10" s="324"/>
      <c r="P10" s="324"/>
    </row>
    <row r="11" spans="1:16" ht="30.65" customHeight="1" x14ac:dyDescent="0.35">
      <c r="A11" s="365"/>
      <c r="B11" s="339"/>
      <c r="C11" s="369"/>
      <c r="D11" s="217" t="s">
        <v>181</v>
      </c>
      <c r="E11" s="217" t="s">
        <v>180</v>
      </c>
      <c r="F11" s="216">
        <v>1</v>
      </c>
      <c r="G11" s="340"/>
      <c r="H11" s="340"/>
      <c r="I11" s="325"/>
      <c r="J11" s="357"/>
      <c r="K11" s="340"/>
      <c r="L11" s="357"/>
      <c r="M11" s="357"/>
      <c r="N11" s="384"/>
      <c r="O11" s="325"/>
      <c r="P11" s="325"/>
    </row>
    <row r="12" spans="1:16" s="76" customFormat="1" ht="30.65" customHeight="1" x14ac:dyDescent="0.35">
      <c r="A12" s="365"/>
      <c r="B12" s="339"/>
      <c r="C12" s="354" t="s">
        <v>333</v>
      </c>
      <c r="D12" s="354"/>
      <c r="E12" s="354"/>
      <c r="F12" s="231">
        <v>22</v>
      </c>
      <c r="G12" s="234"/>
      <c r="H12" s="235"/>
      <c r="I12" s="231"/>
      <c r="J12" s="233"/>
      <c r="K12" s="232"/>
      <c r="L12" s="233"/>
      <c r="M12" s="233"/>
      <c r="N12" s="231"/>
      <c r="O12" s="231"/>
      <c r="P12" s="231"/>
    </row>
    <row r="13" spans="1:16" s="122" customFormat="1" ht="39" customHeight="1" x14ac:dyDescent="0.35">
      <c r="A13" s="365"/>
      <c r="B13" s="339"/>
      <c r="C13" s="323" t="s">
        <v>10</v>
      </c>
      <c r="D13" s="217" t="s">
        <v>169</v>
      </c>
      <c r="E13" s="217" t="s">
        <v>170</v>
      </c>
      <c r="F13" s="217">
        <v>3</v>
      </c>
      <c r="G13" s="353">
        <v>44266</v>
      </c>
      <c r="H13" s="338" t="s">
        <v>356</v>
      </c>
      <c r="I13" s="323" t="s">
        <v>350</v>
      </c>
      <c r="J13" s="323" t="s">
        <v>352</v>
      </c>
      <c r="K13" s="338">
        <v>1</v>
      </c>
      <c r="L13" s="355">
        <v>1</v>
      </c>
      <c r="M13" s="355">
        <v>55</v>
      </c>
      <c r="N13" s="323">
        <f>6+8+23+16</f>
        <v>53</v>
      </c>
      <c r="O13" s="323">
        <v>45</v>
      </c>
      <c r="P13" s="323" t="s">
        <v>353</v>
      </c>
    </row>
    <row r="14" spans="1:16" s="122" customFormat="1" ht="30.65" customHeight="1" x14ac:dyDescent="0.35">
      <c r="A14" s="365"/>
      <c r="B14" s="339"/>
      <c r="C14" s="324"/>
      <c r="D14" s="217" t="s">
        <v>171</v>
      </c>
      <c r="E14" s="217" t="s">
        <v>172</v>
      </c>
      <c r="F14" s="217">
        <v>2</v>
      </c>
      <c r="G14" s="339"/>
      <c r="H14" s="339"/>
      <c r="I14" s="324"/>
      <c r="J14" s="324"/>
      <c r="K14" s="339"/>
      <c r="L14" s="356"/>
      <c r="M14" s="356"/>
      <c r="N14" s="324"/>
      <c r="O14" s="324"/>
      <c r="P14" s="324"/>
    </row>
    <row r="15" spans="1:16" s="122" customFormat="1" ht="30.65" customHeight="1" x14ac:dyDescent="0.35">
      <c r="A15" s="365"/>
      <c r="B15" s="339"/>
      <c r="C15" s="324"/>
      <c r="D15" s="217" t="s">
        <v>173</v>
      </c>
      <c r="E15" s="217" t="s">
        <v>174</v>
      </c>
      <c r="F15" s="217">
        <v>2</v>
      </c>
      <c r="G15" s="339"/>
      <c r="H15" s="339"/>
      <c r="I15" s="324"/>
      <c r="J15" s="324"/>
      <c r="K15" s="339"/>
      <c r="L15" s="356"/>
      <c r="M15" s="356"/>
      <c r="N15" s="324"/>
      <c r="O15" s="324"/>
      <c r="P15" s="324"/>
    </row>
    <row r="16" spans="1:16" s="122" customFormat="1" ht="30.65" customHeight="1" x14ac:dyDescent="0.35">
      <c r="A16" s="365"/>
      <c r="B16" s="339"/>
      <c r="C16" s="324"/>
      <c r="D16" s="217" t="s">
        <v>12</v>
      </c>
      <c r="E16" s="217" t="s">
        <v>182</v>
      </c>
      <c r="F16" s="217">
        <v>3</v>
      </c>
      <c r="G16" s="339"/>
      <c r="H16" s="339"/>
      <c r="I16" s="324"/>
      <c r="J16" s="324"/>
      <c r="K16" s="339"/>
      <c r="L16" s="356"/>
      <c r="M16" s="356"/>
      <c r="N16" s="324"/>
      <c r="O16" s="324"/>
      <c r="P16" s="324"/>
    </row>
    <row r="17" spans="1:16" s="122" customFormat="1" ht="30.65" customHeight="1" x14ac:dyDescent="0.35">
      <c r="A17" s="365"/>
      <c r="B17" s="339"/>
      <c r="C17" s="325"/>
      <c r="D17" s="217" t="s">
        <v>189</v>
      </c>
      <c r="E17" s="217" t="s">
        <v>349</v>
      </c>
      <c r="F17" s="217">
        <v>1</v>
      </c>
      <c r="G17" s="340"/>
      <c r="H17" s="340"/>
      <c r="I17" s="325"/>
      <c r="J17" s="325"/>
      <c r="K17" s="340"/>
      <c r="L17" s="357"/>
      <c r="M17" s="357"/>
      <c r="N17" s="325"/>
      <c r="O17" s="325"/>
      <c r="P17" s="325"/>
    </row>
    <row r="18" spans="1:16" s="76" customFormat="1" ht="30.65" customHeight="1" x14ac:dyDescent="0.35">
      <c r="A18" s="365"/>
      <c r="B18" s="339"/>
      <c r="C18" s="354" t="s">
        <v>333</v>
      </c>
      <c r="D18" s="354"/>
      <c r="E18" s="354"/>
      <c r="F18" s="231">
        <f>SUM(F13:F17)</f>
        <v>11</v>
      </c>
      <c r="G18" s="234"/>
      <c r="H18" s="235"/>
      <c r="I18" s="231"/>
      <c r="J18" s="233"/>
      <c r="K18" s="232"/>
      <c r="L18" s="233"/>
      <c r="M18" s="233"/>
      <c r="N18" s="231"/>
      <c r="O18" s="231"/>
      <c r="P18" s="231"/>
    </row>
    <row r="19" spans="1:16" s="122" customFormat="1" ht="78" x14ac:dyDescent="0.35">
      <c r="A19" s="365"/>
      <c r="B19" s="339"/>
      <c r="C19" s="369" t="s">
        <v>190</v>
      </c>
      <c r="D19" s="217" t="s">
        <v>191</v>
      </c>
      <c r="E19" s="217" t="s">
        <v>192</v>
      </c>
      <c r="F19" s="265">
        <v>3</v>
      </c>
      <c r="G19" s="353">
        <v>44273</v>
      </c>
      <c r="H19" s="353">
        <v>44275</v>
      </c>
      <c r="I19" s="323"/>
      <c r="J19" s="355"/>
      <c r="K19" s="338"/>
      <c r="L19" s="355"/>
      <c r="M19" s="355"/>
      <c r="N19" s="323">
        <v>19</v>
      </c>
      <c r="O19" s="323">
        <v>15</v>
      </c>
      <c r="P19" s="323"/>
    </row>
    <row r="20" spans="1:16" s="122" customFormat="1" ht="60" customHeight="1" x14ac:dyDescent="0.35">
      <c r="A20" s="365"/>
      <c r="B20" s="339"/>
      <c r="C20" s="369"/>
      <c r="D20" s="217" t="s">
        <v>193</v>
      </c>
      <c r="E20" s="217" t="s">
        <v>334</v>
      </c>
      <c r="F20" s="265">
        <v>2</v>
      </c>
      <c r="G20" s="339"/>
      <c r="H20" s="339"/>
      <c r="I20" s="324"/>
      <c r="J20" s="356"/>
      <c r="K20" s="339"/>
      <c r="L20" s="356"/>
      <c r="M20" s="356"/>
      <c r="N20" s="324"/>
      <c r="O20" s="324"/>
      <c r="P20" s="324"/>
    </row>
    <row r="21" spans="1:16" s="122" customFormat="1" ht="30.65" customHeight="1" x14ac:dyDescent="0.35">
      <c r="A21" s="365"/>
      <c r="B21" s="339"/>
      <c r="C21" s="369"/>
      <c r="D21" s="217" t="s">
        <v>194</v>
      </c>
      <c r="E21" s="217" t="s">
        <v>195</v>
      </c>
      <c r="F21" s="265">
        <v>1</v>
      </c>
      <c r="G21" s="339"/>
      <c r="H21" s="339"/>
      <c r="I21" s="324"/>
      <c r="J21" s="356"/>
      <c r="K21" s="339"/>
      <c r="L21" s="356"/>
      <c r="M21" s="356"/>
      <c r="N21" s="324"/>
      <c r="O21" s="324"/>
      <c r="P21" s="324"/>
    </row>
    <row r="22" spans="1:16" s="122" customFormat="1" ht="30.65" customHeight="1" x14ac:dyDescent="0.35">
      <c r="A22" s="365"/>
      <c r="B22" s="339"/>
      <c r="C22" s="369"/>
      <c r="D22" s="217" t="s">
        <v>198</v>
      </c>
      <c r="E22" s="217" t="s">
        <v>199</v>
      </c>
      <c r="F22" s="265">
        <v>1</v>
      </c>
      <c r="G22" s="339"/>
      <c r="H22" s="339"/>
      <c r="I22" s="324"/>
      <c r="J22" s="356"/>
      <c r="K22" s="339"/>
      <c r="L22" s="356"/>
      <c r="M22" s="356"/>
      <c r="N22" s="324"/>
      <c r="O22" s="324"/>
      <c r="P22" s="324"/>
    </row>
    <row r="23" spans="1:16" s="122" customFormat="1" ht="30.65" customHeight="1" x14ac:dyDescent="0.35">
      <c r="A23" s="365"/>
      <c r="B23" s="340"/>
      <c r="C23" s="369"/>
      <c r="D23" s="217" t="s">
        <v>196</v>
      </c>
      <c r="E23" s="217" t="s">
        <v>197</v>
      </c>
      <c r="F23" s="218">
        <v>1</v>
      </c>
      <c r="G23" s="340"/>
      <c r="H23" s="340"/>
      <c r="I23" s="325"/>
      <c r="J23" s="357"/>
      <c r="K23" s="340"/>
      <c r="L23" s="357"/>
      <c r="M23" s="357"/>
      <c r="N23" s="325"/>
      <c r="O23" s="325"/>
      <c r="P23" s="325"/>
    </row>
    <row r="24" spans="1:16" s="76" customFormat="1" ht="30.65" customHeight="1" x14ac:dyDescent="0.35">
      <c r="A24" s="365"/>
      <c r="B24" s="231"/>
      <c r="C24" s="354" t="s">
        <v>333</v>
      </c>
      <c r="D24" s="354"/>
      <c r="E24" s="354"/>
      <c r="F24" s="231">
        <f>SUM(F19:F23)</f>
        <v>8</v>
      </c>
      <c r="G24" s="234"/>
      <c r="H24" s="235"/>
      <c r="I24" s="231"/>
      <c r="J24" s="233"/>
      <c r="K24" s="232"/>
      <c r="L24" s="233"/>
      <c r="M24" s="233"/>
      <c r="N24" s="231"/>
      <c r="O24" s="231"/>
      <c r="P24" s="231"/>
    </row>
    <row r="25" spans="1:16" ht="30.65" customHeight="1" x14ac:dyDescent="0.35">
      <c r="A25" s="365"/>
      <c r="B25" s="366" t="s">
        <v>200</v>
      </c>
      <c r="C25" s="370" t="s">
        <v>305</v>
      </c>
      <c r="D25" s="219" t="s">
        <v>201</v>
      </c>
      <c r="E25" s="220" t="s">
        <v>216</v>
      </c>
      <c r="F25" s="221">
        <v>2</v>
      </c>
      <c r="G25" s="360">
        <v>44266</v>
      </c>
      <c r="H25" s="360" t="s">
        <v>356</v>
      </c>
      <c r="I25" s="344" t="s">
        <v>354</v>
      </c>
      <c r="J25" s="347" t="s">
        <v>361</v>
      </c>
      <c r="K25" s="350">
        <v>2</v>
      </c>
      <c r="L25" s="347">
        <v>2</v>
      </c>
      <c r="M25" s="347">
        <v>50</v>
      </c>
      <c r="N25" s="344">
        <v>43</v>
      </c>
      <c r="O25" s="344">
        <v>35</v>
      </c>
      <c r="P25" s="344" t="s">
        <v>386</v>
      </c>
    </row>
    <row r="26" spans="1:16" ht="30.65" customHeight="1" x14ac:dyDescent="0.35">
      <c r="A26" s="365"/>
      <c r="B26" s="366"/>
      <c r="C26" s="371"/>
      <c r="D26" s="219" t="s">
        <v>202</v>
      </c>
      <c r="E26" s="220" t="s">
        <v>217</v>
      </c>
      <c r="F26" s="221">
        <v>1</v>
      </c>
      <c r="G26" s="361"/>
      <c r="H26" s="361"/>
      <c r="I26" s="345"/>
      <c r="J26" s="348"/>
      <c r="K26" s="351"/>
      <c r="L26" s="348"/>
      <c r="M26" s="348"/>
      <c r="N26" s="345"/>
      <c r="O26" s="345"/>
      <c r="P26" s="345"/>
    </row>
    <row r="27" spans="1:16" ht="30.65" customHeight="1" x14ac:dyDescent="0.35">
      <c r="A27" s="365"/>
      <c r="B27" s="366"/>
      <c r="C27" s="371"/>
      <c r="D27" s="219" t="s">
        <v>203</v>
      </c>
      <c r="E27" s="220" t="s">
        <v>218</v>
      </c>
      <c r="F27" s="221">
        <v>1</v>
      </c>
      <c r="G27" s="361"/>
      <c r="H27" s="361"/>
      <c r="I27" s="345"/>
      <c r="J27" s="348"/>
      <c r="K27" s="351"/>
      <c r="L27" s="348"/>
      <c r="M27" s="348"/>
      <c r="N27" s="345"/>
      <c r="O27" s="345"/>
      <c r="P27" s="345"/>
    </row>
    <row r="28" spans="1:16" ht="30.65" customHeight="1" x14ac:dyDescent="0.35">
      <c r="A28" s="365"/>
      <c r="B28" s="366"/>
      <c r="C28" s="371"/>
      <c r="D28" s="219" t="s">
        <v>209</v>
      </c>
      <c r="E28" s="220" t="s">
        <v>224</v>
      </c>
      <c r="F28" s="221">
        <v>1</v>
      </c>
      <c r="G28" s="361"/>
      <c r="H28" s="361"/>
      <c r="I28" s="345"/>
      <c r="J28" s="348"/>
      <c r="K28" s="351"/>
      <c r="L28" s="348"/>
      <c r="M28" s="348"/>
      <c r="N28" s="345"/>
      <c r="O28" s="345"/>
      <c r="P28" s="345"/>
    </row>
    <row r="29" spans="1:16" ht="30.65" customHeight="1" x14ac:dyDescent="0.35">
      <c r="A29" s="365"/>
      <c r="B29" s="366"/>
      <c r="C29" s="371"/>
      <c r="D29" s="219" t="s">
        <v>215</v>
      </c>
      <c r="E29" s="220" t="s">
        <v>230</v>
      </c>
      <c r="F29" s="221">
        <v>1</v>
      </c>
      <c r="G29" s="361"/>
      <c r="H29" s="361"/>
      <c r="I29" s="345"/>
      <c r="J29" s="348"/>
      <c r="K29" s="351"/>
      <c r="L29" s="348"/>
      <c r="M29" s="348"/>
      <c r="N29" s="345"/>
      <c r="O29" s="345"/>
      <c r="P29" s="345"/>
    </row>
    <row r="30" spans="1:16" ht="30.65" customHeight="1" x14ac:dyDescent="0.35">
      <c r="A30" s="365"/>
      <c r="B30" s="366"/>
      <c r="C30" s="371"/>
      <c r="D30" s="219" t="s">
        <v>206</v>
      </c>
      <c r="E30" s="220" t="s">
        <v>221</v>
      </c>
      <c r="F30" s="221">
        <v>1</v>
      </c>
      <c r="G30" s="361"/>
      <c r="H30" s="361"/>
      <c r="I30" s="345"/>
      <c r="J30" s="348"/>
      <c r="K30" s="351"/>
      <c r="L30" s="348"/>
      <c r="M30" s="348"/>
      <c r="N30" s="345"/>
      <c r="O30" s="345"/>
      <c r="P30" s="345"/>
    </row>
    <row r="31" spans="1:16" ht="30.65" customHeight="1" x14ac:dyDescent="0.35">
      <c r="A31" s="365"/>
      <c r="B31" s="366"/>
      <c r="C31" s="371"/>
      <c r="D31" s="219" t="s">
        <v>204</v>
      </c>
      <c r="E31" s="220" t="s">
        <v>219</v>
      </c>
      <c r="F31" s="221">
        <v>2</v>
      </c>
      <c r="G31" s="361"/>
      <c r="H31" s="361"/>
      <c r="I31" s="345"/>
      <c r="J31" s="348"/>
      <c r="K31" s="351"/>
      <c r="L31" s="348"/>
      <c r="M31" s="348"/>
      <c r="N31" s="345"/>
      <c r="O31" s="345"/>
      <c r="P31" s="345"/>
    </row>
    <row r="32" spans="1:16" ht="30.65" customHeight="1" x14ac:dyDescent="0.35">
      <c r="A32" s="365"/>
      <c r="B32" s="366"/>
      <c r="C32" s="371"/>
      <c r="D32" s="358" t="s">
        <v>345</v>
      </c>
      <c r="E32" s="359"/>
      <c r="F32" s="268">
        <f>SUM(F25:F31)</f>
        <v>9</v>
      </c>
      <c r="G32" s="361"/>
      <c r="H32" s="361"/>
      <c r="I32" s="346"/>
      <c r="J32" s="348"/>
      <c r="K32" s="351"/>
      <c r="L32" s="348"/>
      <c r="M32" s="348"/>
      <c r="N32" s="345"/>
      <c r="O32" s="345"/>
      <c r="P32" s="345"/>
    </row>
    <row r="33" spans="1:16" ht="30.65" customHeight="1" x14ac:dyDescent="0.35">
      <c r="A33" s="365"/>
      <c r="B33" s="366"/>
      <c r="C33" s="371"/>
      <c r="D33" s="219" t="s">
        <v>205</v>
      </c>
      <c r="E33" s="220" t="s">
        <v>220</v>
      </c>
      <c r="F33" s="221">
        <v>2</v>
      </c>
      <c r="G33" s="361"/>
      <c r="H33" s="361"/>
      <c r="I33" s="344" t="s">
        <v>360</v>
      </c>
      <c r="J33" s="348"/>
      <c r="K33" s="351"/>
      <c r="L33" s="348"/>
      <c r="M33" s="348"/>
      <c r="N33" s="345"/>
      <c r="O33" s="345"/>
      <c r="P33" s="345"/>
    </row>
    <row r="34" spans="1:16" ht="30.65" customHeight="1" x14ac:dyDescent="0.35">
      <c r="A34" s="365"/>
      <c r="B34" s="366"/>
      <c r="C34" s="371"/>
      <c r="D34" s="219" t="s">
        <v>207</v>
      </c>
      <c r="E34" s="220" t="s">
        <v>222</v>
      </c>
      <c r="F34" s="221">
        <v>1</v>
      </c>
      <c r="G34" s="361"/>
      <c r="H34" s="361"/>
      <c r="I34" s="345"/>
      <c r="J34" s="348"/>
      <c r="K34" s="351"/>
      <c r="L34" s="348"/>
      <c r="M34" s="348"/>
      <c r="N34" s="345"/>
      <c r="O34" s="345"/>
      <c r="P34" s="345"/>
    </row>
    <row r="35" spans="1:16" ht="30.65" customHeight="1" x14ac:dyDescent="0.35">
      <c r="A35" s="365"/>
      <c r="B35" s="366"/>
      <c r="C35" s="371"/>
      <c r="D35" s="219" t="s">
        <v>208</v>
      </c>
      <c r="E35" s="220" t="s">
        <v>223</v>
      </c>
      <c r="F35" s="221">
        <v>2</v>
      </c>
      <c r="G35" s="361"/>
      <c r="H35" s="361"/>
      <c r="I35" s="345"/>
      <c r="J35" s="348"/>
      <c r="K35" s="351"/>
      <c r="L35" s="348"/>
      <c r="M35" s="348"/>
      <c r="N35" s="345"/>
      <c r="O35" s="345"/>
      <c r="P35" s="345"/>
    </row>
    <row r="36" spans="1:16" ht="30.65" customHeight="1" x14ac:dyDescent="0.35">
      <c r="A36" s="365"/>
      <c r="B36" s="366"/>
      <c r="C36" s="371"/>
      <c r="D36" s="219" t="s">
        <v>210</v>
      </c>
      <c r="E36" s="220" t="s">
        <v>225</v>
      </c>
      <c r="F36" s="221">
        <v>1</v>
      </c>
      <c r="G36" s="361"/>
      <c r="H36" s="361"/>
      <c r="I36" s="345"/>
      <c r="J36" s="348"/>
      <c r="K36" s="351"/>
      <c r="L36" s="348"/>
      <c r="M36" s="348"/>
      <c r="N36" s="345"/>
      <c r="O36" s="345"/>
      <c r="P36" s="345"/>
    </row>
    <row r="37" spans="1:16" ht="30.65" customHeight="1" x14ac:dyDescent="0.35">
      <c r="A37" s="365"/>
      <c r="B37" s="366"/>
      <c r="C37" s="371"/>
      <c r="D37" s="219" t="s">
        <v>211</v>
      </c>
      <c r="E37" s="220" t="s">
        <v>226</v>
      </c>
      <c r="F37" s="221">
        <v>1</v>
      </c>
      <c r="G37" s="361"/>
      <c r="H37" s="361"/>
      <c r="I37" s="345"/>
      <c r="J37" s="348"/>
      <c r="K37" s="351"/>
      <c r="L37" s="348"/>
      <c r="M37" s="348"/>
      <c r="N37" s="345"/>
      <c r="O37" s="345"/>
      <c r="P37" s="345"/>
    </row>
    <row r="38" spans="1:16" ht="30.65" customHeight="1" x14ac:dyDescent="0.35">
      <c r="A38" s="365"/>
      <c r="B38" s="366"/>
      <c r="C38" s="371"/>
      <c r="D38" s="219" t="s">
        <v>212</v>
      </c>
      <c r="E38" s="220" t="s">
        <v>227</v>
      </c>
      <c r="F38" s="221">
        <v>2</v>
      </c>
      <c r="G38" s="361"/>
      <c r="H38" s="361"/>
      <c r="I38" s="345"/>
      <c r="J38" s="348"/>
      <c r="K38" s="351"/>
      <c r="L38" s="348"/>
      <c r="M38" s="348"/>
      <c r="N38" s="345"/>
      <c r="O38" s="345"/>
      <c r="P38" s="345"/>
    </row>
    <row r="39" spans="1:16" ht="30.65" customHeight="1" x14ac:dyDescent="0.35">
      <c r="A39" s="365"/>
      <c r="B39" s="366"/>
      <c r="C39" s="371"/>
      <c r="D39" s="219" t="s">
        <v>213</v>
      </c>
      <c r="E39" s="220" t="s">
        <v>228</v>
      </c>
      <c r="F39" s="221">
        <v>2</v>
      </c>
      <c r="G39" s="361"/>
      <c r="H39" s="361"/>
      <c r="I39" s="345"/>
      <c r="J39" s="348"/>
      <c r="K39" s="351"/>
      <c r="L39" s="348"/>
      <c r="M39" s="348"/>
      <c r="N39" s="345"/>
      <c r="O39" s="345"/>
      <c r="P39" s="345"/>
    </row>
    <row r="40" spans="1:16" ht="30.65" customHeight="1" x14ac:dyDescent="0.35">
      <c r="A40" s="365"/>
      <c r="B40" s="366"/>
      <c r="C40" s="371"/>
      <c r="D40" s="219" t="s">
        <v>214</v>
      </c>
      <c r="E40" s="220" t="s">
        <v>229</v>
      </c>
      <c r="F40" s="221">
        <v>1</v>
      </c>
      <c r="G40" s="361"/>
      <c r="H40" s="361"/>
      <c r="I40" s="345"/>
      <c r="J40" s="348"/>
      <c r="K40" s="351"/>
      <c r="L40" s="348"/>
      <c r="M40" s="348"/>
      <c r="N40" s="345"/>
      <c r="O40" s="345"/>
      <c r="P40" s="345"/>
    </row>
    <row r="41" spans="1:16" ht="30.65" customHeight="1" x14ac:dyDescent="0.35">
      <c r="A41" s="365"/>
      <c r="B41" s="266"/>
      <c r="C41" s="267"/>
      <c r="D41" s="358" t="s">
        <v>345</v>
      </c>
      <c r="E41" s="359"/>
      <c r="F41" s="268">
        <f>SUM(F33:F40)</f>
        <v>12</v>
      </c>
      <c r="G41" s="362"/>
      <c r="H41" s="362"/>
      <c r="I41" s="346"/>
      <c r="J41" s="349"/>
      <c r="K41" s="352"/>
      <c r="L41" s="349"/>
      <c r="M41" s="349"/>
      <c r="N41" s="346"/>
      <c r="O41" s="346"/>
      <c r="P41" s="346"/>
    </row>
    <row r="42" spans="1:16" s="76" customFormat="1" ht="30.65" customHeight="1" x14ac:dyDescent="0.35">
      <c r="A42" s="365"/>
      <c r="B42" s="354" t="s">
        <v>333</v>
      </c>
      <c r="C42" s="354"/>
      <c r="D42" s="354"/>
      <c r="E42" s="354"/>
      <c r="F42" s="231">
        <f>SUM(F32+F41)</f>
        <v>21</v>
      </c>
      <c r="G42" s="234"/>
      <c r="H42" s="235"/>
      <c r="I42" s="231"/>
      <c r="J42" s="233"/>
      <c r="K42" s="232"/>
      <c r="L42" s="233"/>
      <c r="M42" s="233"/>
      <c r="N42" s="231"/>
      <c r="O42" s="231"/>
      <c r="P42" s="231"/>
    </row>
    <row r="43" spans="1:16" ht="30.65" customHeight="1" x14ac:dyDescent="0.35">
      <c r="A43" s="365"/>
      <c r="B43" s="367" t="s">
        <v>244</v>
      </c>
      <c r="C43" s="367" t="s">
        <v>338</v>
      </c>
      <c r="D43" s="222" t="s">
        <v>233</v>
      </c>
      <c r="E43" s="223" t="s">
        <v>246</v>
      </c>
      <c r="F43" s="224">
        <v>6</v>
      </c>
      <c r="G43" s="332">
        <v>44267</v>
      </c>
      <c r="H43" s="332" t="s">
        <v>373</v>
      </c>
      <c r="I43" s="329" t="s">
        <v>379</v>
      </c>
      <c r="J43" s="335" t="s">
        <v>378</v>
      </c>
      <c r="K43" s="381">
        <v>1</v>
      </c>
      <c r="L43" s="335">
        <v>2</v>
      </c>
      <c r="M43" s="335"/>
      <c r="N43" s="329">
        <v>61</v>
      </c>
      <c r="O43" s="329">
        <v>50</v>
      </c>
      <c r="P43" s="329" t="s">
        <v>390</v>
      </c>
    </row>
    <row r="44" spans="1:16" ht="30.65" customHeight="1" x14ac:dyDescent="0.35">
      <c r="A44" s="365"/>
      <c r="B44" s="367"/>
      <c r="C44" s="367"/>
      <c r="D44" s="222" t="s">
        <v>243</v>
      </c>
      <c r="E44" s="223" t="s">
        <v>263</v>
      </c>
      <c r="F44" s="224">
        <v>4</v>
      </c>
      <c r="G44" s="333"/>
      <c r="H44" s="333"/>
      <c r="I44" s="330"/>
      <c r="J44" s="336"/>
      <c r="K44" s="333"/>
      <c r="L44" s="336"/>
      <c r="M44" s="336"/>
      <c r="N44" s="330"/>
      <c r="O44" s="330"/>
      <c r="P44" s="330"/>
    </row>
    <row r="45" spans="1:16" ht="30.65" customHeight="1" x14ac:dyDescent="0.35">
      <c r="A45" s="365"/>
      <c r="B45" s="367"/>
      <c r="C45" s="367"/>
      <c r="D45" s="222" t="s">
        <v>242</v>
      </c>
      <c r="E45" s="223" t="s">
        <v>260</v>
      </c>
      <c r="F45" s="224">
        <v>2</v>
      </c>
      <c r="G45" s="333"/>
      <c r="H45" s="333"/>
      <c r="I45" s="330"/>
      <c r="J45" s="336"/>
      <c r="K45" s="333"/>
      <c r="L45" s="336"/>
      <c r="M45" s="336"/>
      <c r="N45" s="330"/>
      <c r="O45" s="330"/>
      <c r="P45" s="330"/>
    </row>
    <row r="46" spans="1:16" ht="30.65" customHeight="1" x14ac:dyDescent="0.35">
      <c r="A46" s="365"/>
      <c r="B46" s="367"/>
      <c r="C46" s="367"/>
      <c r="D46" s="363" t="s">
        <v>345</v>
      </c>
      <c r="E46" s="364"/>
      <c r="F46" s="268">
        <f>SUM(F43:F45)</f>
        <v>12</v>
      </c>
      <c r="G46" s="334"/>
      <c r="H46" s="334"/>
      <c r="I46" s="331"/>
      <c r="J46" s="337"/>
      <c r="K46" s="334"/>
      <c r="L46" s="337"/>
      <c r="M46" s="337"/>
      <c r="N46" s="331"/>
      <c r="O46" s="331"/>
      <c r="P46" s="331"/>
    </row>
    <row r="47" spans="1:16" ht="30.65" customHeight="1" x14ac:dyDescent="0.35">
      <c r="A47" s="365"/>
      <c r="B47" s="367"/>
      <c r="C47" s="367" t="s">
        <v>339</v>
      </c>
      <c r="D47" s="222" t="s">
        <v>231</v>
      </c>
      <c r="E47" s="223" t="s">
        <v>247</v>
      </c>
      <c r="F47" s="224">
        <v>2</v>
      </c>
      <c r="G47" s="332">
        <v>44268</v>
      </c>
      <c r="H47" s="332" t="s">
        <v>374</v>
      </c>
      <c r="I47" s="329" t="s">
        <v>380</v>
      </c>
      <c r="J47" s="335" t="s">
        <v>378</v>
      </c>
      <c r="K47" s="381">
        <v>1</v>
      </c>
      <c r="L47" s="335">
        <v>2</v>
      </c>
      <c r="M47" s="335"/>
      <c r="N47" s="329">
        <v>73</v>
      </c>
      <c r="O47" s="329">
        <v>65</v>
      </c>
      <c r="P47" s="329" t="s">
        <v>391</v>
      </c>
    </row>
    <row r="48" spans="1:16" ht="30.65" customHeight="1" x14ac:dyDescent="0.35">
      <c r="A48" s="365"/>
      <c r="B48" s="367"/>
      <c r="C48" s="367"/>
      <c r="D48" s="222" t="s">
        <v>235</v>
      </c>
      <c r="E48" s="223" t="s">
        <v>249</v>
      </c>
      <c r="F48" s="224">
        <v>3</v>
      </c>
      <c r="G48" s="333"/>
      <c r="H48" s="333"/>
      <c r="I48" s="330"/>
      <c r="J48" s="336"/>
      <c r="K48" s="333"/>
      <c r="L48" s="336"/>
      <c r="M48" s="336"/>
      <c r="N48" s="330"/>
      <c r="O48" s="330"/>
      <c r="P48" s="330"/>
    </row>
    <row r="49" spans="1:16" ht="30.65" customHeight="1" x14ac:dyDescent="0.35">
      <c r="A49" s="365"/>
      <c r="B49" s="367"/>
      <c r="C49" s="367"/>
      <c r="D49" s="222" t="s">
        <v>237</v>
      </c>
      <c r="E49" s="223" t="s">
        <v>253</v>
      </c>
      <c r="F49" s="224">
        <v>2</v>
      </c>
      <c r="G49" s="333"/>
      <c r="H49" s="333"/>
      <c r="I49" s="330"/>
      <c r="J49" s="336"/>
      <c r="K49" s="333"/>
      <c r="L49" s="336"/>
      <c r="M49" s="336"/>
      <c r="N49" s="330"/>
      <c r="O49" s="330"/>
      <c r="P49" s="330"/>
    </row>
    <row r="50" spans="1:16" ht="30.65" customHeight="1" x14ac:dyDescent="0.35">
      <c r="A50" s="365"/>
      <c r="B50" s="367"/>
      <c r="C50" s="367"/>
      <c r="D50" s="222" t="s">
        <v>261</v>
      </c>
      <c r="E50" s="223" t="s">
        <v>262</v>
      </c>
      <c r="F50" s="224">
        <v>2</v>
      </c>
      <c r="G50" s="333"/>
      <c r="H50" s="333"/>
      <c r="I50" s="330"/>
      <c r="J50" s="336"/>
      <c r="K50" s="333"/>
      <c r="L50" s="336"/>
      <c r="M50" s="336"/>
      <c r="N50" s="330"/>
      <c r="O50" s="330"/>
      <c r="P50" s="330"/>
    </row>
    <row r="51" spans="1:16" ht="30.65" customHeight="1" x14ac:dyDescent="0.35">
      <c r="A51" s="365"/>
      <c r="B51" s="367"/>
      <c r="C51" s="367"/>
      <c r="D51" s="363" t="s">
        <v>345</v>
      </c>
      <c r="E51" s="364"/>
      <c r="F51" s="268">
        <f>SUM(F47:F50)</f>
        <v>9</v>
      </c>
      <c r="G51" s="334"/>
      <c r="H51" s="334"/>
      <c r="I51" s="331"/>
      <c r="J51" s="337"/>
      <c r="K51" s="334"/>
      <c r="L51" s="337"/>
      <c r="M51" s="337"/>
      <c r="N51" s="331"/>
      <c r="O51" s="331"/>
      <c r="P51" s="331"/>
    </row>
    <row r="52" spans="1:16" ht="30.65" customHeight="1" x14ac:dyDescent="0.35">
      <c r="A52" s="365"/>
      <c r="B52" s="367"/>
      <c r="C52" s="367" t="s">
        <v>340</v>
      </c>
      <c r="D52" s="222" t="s">
        <v>232</v>
      </c>
      <c r="E52" s="223" t="s">
        <v>245</v>
      </c>
      <c r="F52" s="224">
        <v>3</v>
      </c>
      <c r="G52" s="332" t="s">
        <v>369</v>
      </c>
      <c r="H52" s="332" t="s">
        <v>362</v>
      </c>
      <c r="I52" s="329" t="s">
        <v>392</v>
      </c>
      <c r="J52" s="335" t="s">
        <v>378</v>
      </c>
      <c r="K52" s="381">
        <v>2</v>
      </c>
      <c r="L52" s="335">
        <v>2</v>
      </c>
      <c r="M52" s="335"/>
      <c r="N52" s="329">
        <v>210</v>
      </c>
      <c r="O52" s="329">
        <v>200</v>
      </c>
      <c r="P52" s="329" t="s">
        <v>391</v>
      </c>
    </row>
    <row r="53" spans="1:16" ht="30.65" customHeight="1" x14ac:dyDescent="0.35">
      <c r="A53" s="365"/>
      <c r="B53" s="367"/>
      <c r="C53" s="367"/>
      <c r="D53" s="222" t="s">
        <v>234</v>
      </c>
      <c r="E53" s="223" t="s">
        <v>248</v>
      </c>
      <c r="F53" s="224">
        <v>2</v>
      </c>
      <c r="G53" s="333"/>
      <c r="H53" s="333"/>
      <c r="I53" s="330"/>
      <c r="J53" s="336"/>
      <c r="K53" s="333"/>
      <c r="L53" s="336"/>
      <c r="M53" s="336"/>
      <c r="N53" s="330"/>
      <c r="O53" s="330"/>
      <c r="P53" s="330"/>
    </row>
    <row r="54" spans="1:16" ht="30.65" customHeight="1" x14ac:dyDescent="0.35">
      <c r="A54" s="365"/>
      <c r="B54" s="367"/>
      <c r="C54" s="367"/>
      <c r="D54" s="222" t="s">
        <v>236</v>
      </c>
      <c r="E54" s="223" t="s">
        <v>250</v>
      </c>
      <c r="F54" s="224">
        <v>1</v>
      </c>
      <c r="G54" s="333"/>
      <c r="H54" s="333"/>
      <c r="I54" s="330"/>
      <c r="J54" s="336"/>
      <c r="K54" s="333"/>
      <c r="L54" s="336"/>
      <c r="M54" s="336"/>
      <c r="N54" s="330"/>
      <c r="O54" s="330"/>
      <c r="P54" s="330"/>
    </row>
    <row r="55" spans="1:16" ht="30.65" customHeight="1" x14ac:dyDescent="0.35">
      <c r="A55" s="365"/>
      <c r="B55" s="367"/>
      <c r="C55" s="367"/>
      <c r="D55" s="222" t="s">
        <v>251</v>
      </c>
      <c r="E55" s="223" t="s">
        <v>252</v>
      </c>
      <c r="F55" s="224">
        <v>2</v>
      </c>
      <c r="G55" s="333"/>
      <c r="H55" s="333"/>
      <c r="I55" s="330"/>
      <c r="J55" s="336"/>
      <c r="K55" s="333"/>
      <c r="L55" s="336"/>
      <c r="M55" s="336"/>
      <c r="N55" s="330"/>
      <c r="O55" s="330"/>
      <c r="P55" s="330"/>
    </row>
    <row r="56" spans="1:16" ht="30.65" customHeight="1" x14ac:dyDescent="0.35">
      <c r="A56" s="365"/>
      <c r="B56" s="367"/>
      <c r="C56" s="367"/>
      <c r="D56" s="222" t="s">
        <v>238</v>
      </c>
      <c r="E56" s="223" t="s">
        <v>254</v>
      </c>
      <c r="F56" s="224">
        <v>2</v>
      </c>
      <c r="G56" s="333"/>
      <c r="H56" s="333"/>
      <c r="I56" s="330"/>
      <c r="J56" s="336"/>
      <c r="K56" s="333"/>
      <c r="L56" s="336"/>
      <c r="M56" s="336"/>
      <c r="N56" s="330"/>
      <c r="O56" s="330"/>
      <c r="P56" s="330"/>
    </row>
    <row r="57" spans="1:16" ht="30.65" customHeight="1" x14ac:dyDescent="0.35">
      <c r="A57" s="365"/>
      <c r="B57" s="367"/>
      <c r="C57" s="367"/>
      <c r="D57" s="222" t="s">
        <v>239</v>
      </c>
      <c r="E57" s="223" t="s">
        <v>255</v>
      </c>
      <c r="F57" s="224">
        <v>2</v>
      </c>
      <c r="G57" s="333"/>
      <c r="H57" s="333"/>
      <c r="I57" s="330"/>
      <c r="J57" s="336"/>
      <c r="K57" s="333"/>
      <c r="L57" s="336"/>
      <c r="M57" s="336"/>
      <c r="N57" s="330"/>
      <c r="O57" s="330"/>
      <c r="P57" s="330"/>
    </row>
    <row r="58" spans="1:16" ht="30.65" customHeight="1" x14ac:dyDescent="0.35">
      <c r="A58" s="365"/>
      <c r="B58" s="367"/>
      <c r="C58" s="367"/>
      <c r="D58" s="222" t="s">
        <v>240</v>
      </c>
      <c r="E58" s="223" t="s">
        <v>256</v>
      </c>
      <c r="F58" s="224">
        <v>2</v>
      </c>
      <c r="G58" s="333"/>
      <c r="H58" s="333"/>
      <c r="I58" s="330"/>
      <c r="J58" s="336"/>
      <c r="K58" s="333"/>
      <c r="L58" s="336"/>
      <c r="M58" s="336"/>
      <c r="N58" s="330"/>
      <c r="O58" s="330"/>
      <c r="P58" s="330"/>
    </row>
    <row r="59" spans="1:16" ht="30.65" customHeight="1" x14ac:dyDescent="0.35">
      <c r="A59" s="365"/>
      <c r="B59" s="367"/>
      <c r="C59" s="367"/>
      <c r="D59" s="222" t="s">
        <v>257</v>
      </c>
      <c r="E59" s="223" t="s">
        <v>258</v>
      </c>
      <c r="F59" s="224">
        <v>1</v>
      </c>
      <c r="G59" s="333"/>
      <c r="H59" s="333"/>
      <c r="I59" s="330"/>
      <c r="J59" s="336"/>
      <c r="K59" s="333"/>
      <c r="L59" s="336"/>
      <c r="M59" s="336"/>
      <c r="N59" s="330"/>
      <c r="O59" s="330"/>
      <c r="P59" s="330"/>
    </row>
    <row r="60" spans="1:16" ht="30.65" customHeight="1" x14ac:dyDescent="0.35">
      <c r="A60" s="365"/>
      <c r="B60" s="367"/>
      <c r="C60" s="367"/>
      <c r="D60" s="222" t="s">
        <v>241</v>
      </c>
      <c r="E60" s="223" t="s">
        <v>259</v>
      </c>
      <c r="F60" s="224">
        <v>4</v>
      </c>
      <c r="G60" s="333"/>
      <c r="H60" s="333"/>
      <c r="I60" s="330"/>
      <c r="J60" s="336"/>
      <c r="K60" s="333"/>
      <c r="L60" s="336"/>
      <c r="M60" s="336"/>
      <c r="N60" s="330"/>
      <c r="O60" s="330"/>
      <c r="P60" s="330"/>
    </row>
    <row r="61" spans="1:16" ht="30.65" customHeight="1" x14ac:dyDescent="0.35">
      <c r="A61" s="365"/>
      <c r="B61" s="367"/>
      <c r="C61" s="367"/>
      <c r="D61" s="363" t="s">
        <v>345</v>
      </c>
      <c r="E61" s="364"/>
      <c r="F61" s="268">
        <f>SUM(F52:F60)</f>
        <v>19</v>
      </c>
      <c r="G61" s="334"/>
      <c r="H61" s="334"/>
      <c r="I61" s="331"/>
      <c r="J61" s="337"/>
      <c r="K61" s="334"/>
      <c r="L61" s="337"/>
      <c r="M61" s="337"/>
      <c r="N61" s="331"/>
      <c r="O61" s="331"/>
      <c r="P61" s="331"/>
    </row>
    <row r="62" spans="1:16" s="76" customFormat="1" ht="30.65" customHeight="1" x14ac:dyDescent="0.35">
      <c r="A62" s="365"/>
      <c r="B62" s="354" t="s">
        <v>333</v>
      </c>
      <c r="C62" s="354"/>
      <c r="D62" s="354"/>
      <c r="E62" s="354"/>
      <c r="F62" s="231">
        <f>SUM(F46+F51+F61)</f>
        <v>40</v>
      </c>
      <c r="G62" s="234"/>
      <c r="H62" s="235"/>
      <c r="I62" s="231"/>
      <c r="J62" s="233"/>
      <c r="K62" s="232"/>
      <c r="L62" s="233"/>
      <c r="M62" s="233"/>
      <c r="N62" s="231"/>
      <c r="O62" s="231"/>
      <c r="P62" s="231"/>
    </row>
    <row r="63" spans="1:16" ht="30.65" customHeight="1" x14ac:dyDescent="0.35">
      <c r="A63" s="365"/>
      <c r="B63" s="368" t="s">
        <v>266</v>
      </c>
      <c r="C63" s="374" t="s">
        <v>342</v>
      </c>
      <c r="D63" s="225" t="s">
        <v>268</v>
      </c>
      <c r="E63" s="226" t="s">
        <v>280</v>
      </c>
      <c r="F63" s="225">
        <v>1</v>
      </c>
      <c r="G63" s="326">
        <v>44269</v>
      </c>
      <c r="H63" s="326" t="s">
        <v>364</v>
      </c>
      <c r="I63" s="341" t="s">
        <v>381</v>
      </c>
      <c r="J63" s="341" t="s">
        <v>363</v>
      </c>
      <c r="K63" s="378">
        <v>1</v>
      </c>
      <c r="L63" s="341">
        <v>1</v>
      </c>
      <c r="M63" s="374">
        <v>30</v>
      </c>
      <c r="N63" s="341">
        <v>31</v>
      </c>
      <c r="O63" s="341">
        <v>25</v>
      </c>
      <c r="P63" s="341" t="s">
        <v>394</v>
      </c>
    </row>
    <row r="64" spans="1:16" ht="52" x14ac:dyDescent="0.35">
      <c r="A64" s="365"/>
      <c r="B64" s="368"/>
      <c r="C64" s="375"/>
      <c r="D64" s="225" t="s">
        <v>272</v>
      </c>
      <c r="E64" s="226" t="s">
        <v>284</v>
      </c>
      <c r="F64" s="225">
        <v>2</v>
      </c>
      <c r="G64" s="327"/>
      <c r="H64" s="327"/>
      <c r="I64" s="342"/>
      <c r="J64" s="342"/>
      <c r="K64" s="379"/>
      <c r="L64" s="342"/>
      <c r="M64" s="375"/>
      <c r="N64" s="342"/>
      <c r="O64" s="342"/>
      <c r="P64" s="342"/>
    </row>
    <row r="65" spans="1:16" ht="52" x14ac:dyDescent="0.35">
      <c r="A65" s="365"/>
      <c r="B65" s="368"/>
      <c r="C65" s="375"/>
      <c r="D65" s="225" t="s">
        <v>264</v>
      </c>
      <c r="E65" s="226" t="s">
        <v>277</v>
      </c>
      <c r="F65" s="225">
        <v>2</v>
      </c>
      <c r="G65" s="327"/>
      <c r="H65" s="327"/>
      <c r="I65" s="342"/>
      <c r="J65" s="342"/>
      <c r="K65" s="379"/>
      <c r="L65" s="342"/>
      <c r="M65" s="375"/>
      <c r="N65" s="342"/>
      <c r="O65" s="342"/>
      <c r="P65" s="342"/>
    </row>
    <row r="66" spans="1:16" ht="52" x14ac:dyDescent="0.35">
      <c r="A66" s="365"/>
      <c r="B66" s="368"/>
      <c r="C66" s="375"/>
      <c r="D66" s="225" t="s">
        <v>273</v>
      </c>
      <c r="E66" s="226" t="s">
        <v>285</v>
      </c>
      <c r="F66" s="225">
        <v>2</v>
      </c>
      <c r="G66" s="327"/>
      <c r="H66" s="327"/>
      <c r="I66" s="342"/>
      <c r="J66" s="342"/>
      <c r="K66" s="379"/>
      <c r="L66" s="342"/>
      <c r="M66" s="375"/>
      <c r="N66" s="342"/>
      <c r="O66" s="342"/>
      <c r="P66" s="342"/>
    </row>
    <row r="67" spans="1:16" ht="52" x14ac:dyDescent="0.35">
      <c r="A67" s="365"/>
      <c r="B67" s="368"/>
      <c r="C67" s="375"/>
      <c r="D67" s="225" t="s">
        <v>274</v>
      </c>
      <c r="E67" s="226" t="s">
        <v>286</v>
      </c>
      <c r="F67" s="225">
        <v>2</v>
      </c>
      <c r="G67" s="327"/>
      <c r="H67" s="327"/>
      <c r="I67" s="342"/>
      <c r="J67" s="342"/>
      <c r="K67" s="379"/>
      <c r="L67" s="342"/>
      <c r="M67" s="375"/>
      <c r="N67" s="342"/>
      <c r="O67" s="342"/>
      <c r="P67" s="342"/>
    </row>
    <row r="68" spans="1:16" x14ac:dyDescent="0.35">
      <c r="A68" s="365"/>
      <c r="B68" s="368"/>
      <c r="C68" s="375"/>
      <c r="D68" s="372" t="s">
        <v>345</v>
      </c>
      <c r="E68" s="373"/>
      <c r="F68" s="268">
        <f>SUM(F63:F67)</f>
        <v>9</v>
      </c>
      <c r="G68" s="328"/>
      <c r="H68" s="328"/>
      <c r="I68" s="343"/>
      <c r="J68" s="343"/>
      <c r="K68" s="380"/>
      <c r="L68" s="343"/>
      <c r="M68" s="377"/>
      <c r="N68" s="343"/>
      <c r="O68" s="343"/>
      <c r="P68" s="343"/>
    </row>
    <row r="69" spans="1:16" ht="30.65" customHeight="1" x14ac:dyDescent="0.35">
      <c r="A69" s="365"/>
      <c r="B69" s="368"/>
      <c r="C69" s="368" t="s">
        <v>343</v>
      </c>
      <c r="D69" s="225" t="s">
        <v>265</v>
      </c>
      <c r="E69" s="226" t="s">
        <v>278</v>
      </c>
      <c r="F69" s="225">
        <v>2</v>
      </c>
      <c r="G69" s="326">
        <v>44266</v>
      </c>
      <c r="H69" s="326" t="s">
        <v>357</v>
      </c>
      <c r="I69" s="341" t="s">
        <v>393</v>
      </c>
      <c r="J69" s="341" t="s">
        <v>348</v>
      </c>
      <c r="K69" s="378">
        <v>1</v>
      </c>
      <c r="L69" s="374">
        <v>2</v>
      </c>
      <c r="M69" s="374">
        <v>35</v>
      </c>
      <c r="N69" s="341">
        <v>60</v>
      </c>
      <c r="O69" s="341">
        <v>55</v>
      </c>
      <c r="P69" s="341" t="s">
        <v>355</v>
      </c>
    </row>
    <row r="70" spans="1:16" ht="30.65" customHeight="1" x14ac:dyDescent="0.35">
      <c r="A70" s="365"/>
      <c r="B70" s="368"/>
      <c r="C70" s="368"/>
      <c r="D70" s="225" t="s">
        <v>267</v>
      </c>
      <c r="E70" s="226" t="s">
        <v>279</v>
      </c>
      <c r="F70" s="225">
        <v>3</v>
      </c>
      <c r="G70" s="327"/>
      <c r="H70" s="327"/>
      <c r="I70" s="342"/>
      <c r="J70" s="342"/>
      <c r="K70" s="379"/>
      <c r="L70" s="375"/>
      <c r="M70" s="375"/>
      <c r="N70" s="342"/>
      <c r="O70" s="342"/>
      <c r="P70" s="342"/>
    </row>
    <row r="71" spans="1:16" ht="30.65" customHeight="1" x14ac:dyDescent="0.35">
      <c r="A71" s="365"/>
      <c r="B71" s="368"/>
      <c r="C71" s="368"/>
      <c r="D71" s="225" t="s">
        <v>269</v>
      </c>
      <c r="E71" s="226" t="s">
        <v>281</v>
      </c>
      <c r="F71" s="225">
        <v>1</v>
      </c>
      <c r="G71" s="327"/>
      <c r="H71" s="327"/>
      <c r="I71" s="342"/>
      <c r="J71" s="342"/>
      <c r="K71" s="379"/>
      <c r="L71" s="375"/>
      <c r="M71" s="375"/>
      <c r="N71" s="342"/>
      <c r="O71" s="342"/>
      <c r="P71" s="342"/>
    </row>
    <row r="72" spans="1:16" ht="30.65" customHeight="1" x14ac:dyDescent="0.35">
      <c r="A72" s="365"/>
      <c r="B72" s="368"/>
      <c r="C72" s="368"/>
      <c r="D72" s="225" t="s">
        <v>270</v>
      </c>
      <c r="E72" s="226" t="s">
        <v>282</v>
      </c>
      <c r="F72" s="225">
        <v>2</v>
      </c>
      <c r="G72" s="327"/>
      <c r="H72" s="327"/>
      <c r="I72" s="342"/>
      <c r="J72" s="342"/>
      <c r="K72" s="379"/>
      <c r="L72" s="375"/>
      <c r="M72" s="375"/>
      <c r="N72" s="342"/>
      <c r="O72" s="342"/>
      <c r="P72" s="342"/>
    </row>
    <row r="73" spans="1:16" ht="30.65" customHeight="1" x14ac:dyDescent="0.35">
      <c r="A73" s="365"/>
      <c r="B73" s="368"/>
      <c r="C73" s="368"/>
      <c r="D73" s="225" t="s">
        <v>271</v>
      </c>
      <c r="E73" s="226" t="s">
        <v>283</v>
      </c>
      <c r="F73" s="225">
        <v>2</v>
      </c>
      <c r="G73" s="327"/>
      <c r="H73" s="327"/>
      <c r="I73" s="342"/>
      <c r="J73" s="342"/>
      <c r="K73" s="379"/>
      <c r="L73" s="375"/>
      <c r="M73" s="375"/>
      <c r="N73" s="342"/>
      <c r="O73" s="342"/>
      <c r="P73" s="342"/>
    </row>
    <row r="74" spans="1:16" ht="30.65" customHeight="1" x14ac:dyDescent="0.35">
      <c r="A74" s="365"/>
      <c r="B74" s="368"/>
      <c r="C74" s="368"/>
      <c r="D74" s="225" t="s">
        <v>275</v>
      </c>
      <c r="E74" s="226" t="s">
        <v>287</v>
      </c>
      <c r="F74" s="225">
        <v>2</v>
      </c>
      <c r="G74" s="327"/>
      <c r="H74" s="327"/>
      <c r="I74" s="342"/>
      <c r="J74" s="342"/>
      <c r="K74" s="379"/>
      <c r="L74" s="375"/>
      <c r="M74" s="375"/>
      <c r="N74" s="342"/>
      <c r="O74" s="342"/>
      <c r="P74" s="342"/>
    </row>
    <row r="75" spans="1:16" ht="30.65" customHeight="1" x14ac:dyDescent="0.35">
      <c r="A75" s="365"/>
      <c r="B75" s="368"/>
      <c r="C75" s="368"/>
      <c r="D75" s="225" t="s">
        <v>276</v>
      </c>
      <c r="E75" s="226" t="s">
        <v>288</v>
      </c>
      <c r="F75" s="225">
        <v>2</v>
      </c>
      <c r="G75" s="327"/>
      <c r="H75" s="327"/>
      <c r="I75" s="342"/>
      <c r="J75" s="342"/>
      <c r="K75" s="379"/>
      <c r="L75" s="375"/>
      <c r="M75" s="375"/>
      <c r="N75" s="342"/>
      <c r="O75" s="342"/>
      <c r="P75" s="342"/>
    </row>
    <row r="76" spans="1:16" ht="30.65" customHeight="1" x14ac:dyDescent="0.35">
      <c r="A76" s="365"/>
      <c r="B76" s="368"/>
      <c r="C76" s="368"/>
      <c r="D76" s="372" t="s">
        <v>345</v>
      </c>
      <c r="E76" s="373"/>
      <c r="F76" s="268">
        <f>SUM(F69:F75)</f>
        <v>14</v>
      </c>
      <c r="G76" s="328"/>
      <c r="H76" s="328"/>
      <c r="I76" s="343"/>
      <c r="J76" s="343"/>
      <c r="K76" s="380"/>
      <c r="L76" s="377"/>
      <c r="M76" s="377"/>
      <c r="N76" s="343"/>
      <c r="O76" s="343"/>
      <c r="P76" s="343"/>
    </row>
    <row r="77" spans="1:16" s="76" customFormat="1" ht="30.65" customHeight="1" x14ac:dyDescent="0.35">
      <c r="A77" s="365"/>
      <c r="B77" s="354" t="s">
        <v>333</v>
      </c>
      <c r="C77" s="354"/>
      <c r="D77" s="354"/>
      <c r="E77" s="354"/>
      <c r="F77" s="231">
        <f>SUM(F68+F76)</f>
        <v>23</v>
      </c>
      <c r="G77" s="234"/>
      <c r="H77" s="235"/>
      <c r="I77" s="231"/>
      <c r="J77" s="233"/>
      <c r="K77" s="232"/>
      <c r="L77" s="233"/>
      <c r="M77" s="233"/>
      <c r="N77" s="231"/>
      <c r="O77" s="231"/>
      <c r="P77" s="231"/>
    </row>
    <row r="78" spans="1:16" ht="71.5" customHeight="1" x14ac:dyDescent="0.35">
      <c r="A78" s="227"/>
      <c r="B78" s="376" t="s">
        <v>21</v>
      </c>
      <c r="C78" s="376"/>
      <c r="D78" s="376"/>
      <c r="E78" s="376"/>
      <c r="F78" s="286">
        <f>SUM(F3+F12+F18+F24+F42+F62+F77)</f>
        <v>128</v>
      </c>
      <c r="G78" s="229"/>
      <c r="H78" s="227"/>
      <c r="I78" s="230"/>
      <c r="J78" s="227"/>
      <c r="K78" s="228"/>
      <c r="L78" s="227"/>
      <c r="M78" s="227"/>
      <c r="N78" s="227"/>
      <c r="O78" s="227"/>
      <c r="P78" s="230"/>
    </row>
    <row r="79" spans="1:16" ht="30.65" customHeight="1" x14ac:dyDescent="0.35"/>
    <row r="80" spans="1:16" ht="30.65" customHeight="1" x14ac:dyDescent="0.35"/>
    <row r="81" ht="30.65" customHeight="1" x14ac:dyDescent="0.35"/>
    <row r="82" ht="30.65" customHeight="1" x14ac:dyDescent="0.35"/>
    <row r="83" ht="30.65" customHeight="1" x14ac:dyDescent="0.35"/>
  </sheetData>
  <mergeCells count="120">
    <mergeCell ref="P25:P41"/>
    <mergeCell ref="P13:P17"/>
    <mergeCell ref="M13:M17"/>
    <mergeCell ref="L13:L17"/>
    <mergeCell ref="P63:P68"/>
    <mergeCell ref="P69:P76"/>
    <mergeCell ref="L19:L23"/>
    <mergeCell ref="K19:K23"/>
    <mergeCell ref="K4:K11"/>
    <mergeCell ref="L4:L11"/>
    <mergeCell ref="M4:M11"/>
    <mergeCell ref="N4:N11"/>
    <mergeCell ref="O4:O11"/>
    <mergeCell ref="P4:P11"/>
    <mergeCell ref="K13:K17"/>
    <mergeCell ref="N13:N17"/>
    <mergeCell ref="P19:P23"/>
    <mergeCell ref="M19:M23"/>
    <mergeCell ref="M43:M46"/>
    <mergeCell ref="N43:N46"/>
    <mergeCell ref="O43:O46"/>
    <mergeCell ref="P52:P61"/>
    <mergeCell ref="M47:M51"/>
    <mergeCell ref="N47:N51"/>
    <mergeCell ref="P47:P51"/>
    <mergeCell ref="J52:J61"/>
    <mergeCell ref="J43:J46"/>
    <mergeCell ref="K43:K46"/>
    <mergeCell ref="K47:K51"/>
    <mergeCell ref="K52:K61"/>
    <mergeCell ref="P43:P46"/>
    <mergeCell ref="M52:M61"/>
    <mergeCell ref="N52:N61"/>
    <mergeCell ref="O52:O61"/>
    <mergeCell ref="B78:E78"/>
    <mergeCell ref="B2:B23"/>
    <mergeCell ref="N63:N68"/>
    <mergeCell ref="O63:O68"/>
    <mergeCell ref="N69:N76"/>
    <mergeCell ref="O69:O76"/>
    <mergeCell ref="L63:L68"/>
    <mergeCell ref="L69:L76"/>
    <mergeCell ref="M63:M68"/>
    <mergeCell ref="M69:M76"/>
    <mergeCell ref="I63:I68"/>
    <mergeCell ref="I69:I76"/>
    <mergeCell ref="G63:G68"/>
    <mergeCell ref="G69:G76"/>
    <mergeCell ref="C43:C46"/>
    <mergeCell ref="C47:C51"/>
    <mergeCell ref="K63:K68"/>
    <mergeCell ref="K69:K76"/>
    <mergeCell ref="I19:I23"/>
    <mergeCell ref="H52:H61"/>
    <mergeCell ref="G19:G23"/>
    <mergeCell ref="H19:H23"/>
    <mergeCell ref="N19:N23"/>
    <mergeCell ref="O19:O23"/>
    <mergeCell ref="A2:A77"/>
    <mergeCell ref="B25:B40"/>
    <mergeCell ref="B42:E42"/>
    <mergeCell ref="B43:B61"/>
    <mergeCell ref="B62:E62"/>
    <mergeCell ref="B63:B76"/>
    <mergeCell ref="B77:E77"/>
    <mergeCell ref="C4:C11"/>
    <mergeCell ref="C19:C23"/>
    <mergeCell ref="C25:C40"/>
    <mergeCell ref="C52:C61"/>
    <mergeCell ref="C69:C76"/>
    <mergeCell ref="C18:E18"/>
    <mergeCell ref="C12:E12"/>
    <mergeCell ref="C13:C17"/>
    <mergeCell ref="D68:E68"/>
    <mergeCell ref="D61:E61"/>
    <mergeCell ref="C63:C68"/>
    <mergeCell ref="D76:E76"/>
    <mergeCell ref="I4:I11"/>
    <mergeCell ref="I47:I51"/>
    <mergeCell ref="I13:I17"/>
    <mergeCell ref="J13:J17"/>
    <mergeCell ref="G13:G17"/>
    <mergeCell ref="G4:G11"/>
    <mergeCell ref="H4:H11"/>
    <mergeCell ref="C3:E3"/>
    <mergeCell ref="C24:E24"/>
    <mergeCell ref="H47:H51"/>
    <mergeCell ref="J4:J11"/>
    <mergeCell ref="D32:E32"/>
    <mergeCell ref="D41:E41"/>
    <mergeCell ref="H25:H41"/>
    <mergeCell ref="G25:G41"/>
    <mergeCell ref="D51:E51"/>
    <mergeCell ref="D46:E46"/>
    <mergeCell ref="J19:J23"/>
    <mergeCell ref="H43:H46"/>
    <mergeCell ref="I43:I46"/>
    <mergeCell ref="O13:O17"/>
    <mergeCell ref="H63:H68"/>
    <mergeCell ref="H69:H76"/>
    <mergeCell ref="I52:I61"/>
    <mergeCell ref="G43:G46"/>
    <mergeCell ref="G47:G51"/>
    <mergeCell ref="J47:J51"/>
    <mergeCell ref="H13:H17"/>
    <mergeCell ref="G52:G61"/>
    <mergeCell ref="L43:L46"/>
    <mergeCell ref="L47:L51"/>
    <mergeCell ref="L52:L61"/>
    <mergeCell ref="J63:J68"/>
    <mergeCell ref="J69:J76"/>
    <mergeCell ref="I25:I32"/>
    <mergeCell ref="I33:I41"/>
    <mergeCell ref="J25:J41"/>
    <mergeCell ref="K25:K41"/>
    <mergeCell ref="L25:L41"/>
    <mergeCell ref="M25:M41"/>
    <mergeCell ref="N25:N41"/>
    <mergeCell ref="O25:O41"/>
    <mergeCell ref="O47:O51"/>
  </mergeCells>
  <pageMargins left="0.7" right="0.7" top="0.75" bottom="0.75" header="0.3" footer="0.3"/>
  <pageSetup scale="2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showGridLines="0" topLeftCell="B1" zoomScale="40" zoomScaleNormal="40" workbookViewId="0">
      <pane ySplit="1" topLeftCell="A18" activePane="bottomLeft" state="frozen"/>
      <selection pane="bottomLeft" activeCell="G28" sqref="G28:G30"/>
    </sheetView>
  </sheetViews>
  <sheetFormatPr defaultColWidth="8.81640625" defaultRowHeight="14.5" x14ac:dyDescent="0.35"/>
  <cols>
    <col min="1" max="1" width="17.1796875" style="202" customWidth="1"/>
    <col min="2" max="2" width="19.7265625" style="202" customWidth="1"/>
    <col min="3" max="3" width="22.81640625" style="202" bestFit="1" customWidth="1"/>
    <col min="4" max="4" width="40.81640625" style="203" customWidth="1"/>
    <col min="5" max="5" width="54.453125" style="203" customWidth="1"/>
    <col min="6" max="6" width="19.453125" style="202" bestFit="1" customWidth="1"/>
    <col min="7" max="7" width="19.1796875" style="205" customWidth="1"/>
    <col min="8" max="8" width="26.26953125" style="205" customWidth="1"/>
    <col min="9" max="9" width="30.54296875" style="204" customWidth="1"/>
    <col min="10" max="10" width="24.81640625" style="204" customWidth="1"/>
    <col min="11" max="11" width="19.81640625" style="202" customWidth="1"/>
    <col min="12" max="12" width="15" style="202" customWidth="1"/>
    <col min="13" max="13" width="16.1796875" style="202" customWidth="1"/>
    <col min="14" max="14" width="20.81640625" style="202" customWidth="1"/>
    <col min="15" max="15" width="34.54296875" style="206" customWidth="1"/>
    <col min="16" max="16" width="30.81640625" style="207" hidden="1" customWidth="1"/>
    <col min="17" max="17" width="24.81640625" style="202" hidden="1" customWidth="1"/>
    <col min="18" max="18" width="36.81640625" style="202" hidden="1" customWidth="1"/>
    <col min="19" max="19" width="15.1796875" style="202" customWidth="1"/>
    <col min="20" max="22" width="8.81640625" style="202"/>
    <col min="23" max="23" width="23.81640625" style="202" customWidth="1"/>
    <col min="24" max="16384" width="8.81640625" style="202"/>
  </cols>
  <sheetData>
    <row r="1" spans="1:19" ht="70" customHeight="1" x14ac:dyDescent="0.35">
      <c r="A1" s="237" t="s">
        <v>0</v>
      </c>
      <c r="B1" s="237" t="s">
        <v>335</v>
      </c>
      <c r="C1" s="237" t="s">
        <v>1</v>
      </c>
      <c r="D1" s="237" t="s">
        <v>6</v>
      </c>
      <c r="E1" s="237" t="s">
        <v>290</v>
      </c>
      <c r="F1" s="237" t="s">
        <v>7</v>
      </c>
      <c r="G1" s="237" t="s">
        <v>4</v>
      </c>
      <c r="H1" s="237" t="s">
        <v>15</v>
      </c>
      <c r="I1" s="237" t="s">
        <v>3</v>
      </c>
      <c r="J1" s="237" t="s">
        <v>346</v>
      </c>
      <c r="K1" s="237" t="s">
        <v>22</v>
      </c>
      <c r="L1" s="237" t="s">
        <v>5</v>
      </c>
      <c r="M1" s="237" t="s">
        <v>17</v>
      </c>
      <c r="N1" s="237" t="s">
        <v>20</v>
      </c>
      <c r="O1" s="237" t="s">
        <v>16</v>
      </c>
      <c r="P1" s="238" t="s">
        <v>157</v>
      </c>
      <c r="Q1" s="237" t="s">
        <v>19</v>
      </c>
      <c r="R1" s="237" t="s">
        <v>8</v>
      </c>
      <c r="S1" s="208"/>
    </row>
    <row r="2" spans="1:19" ht="69" customHeight="1" x14ac:dyDescent="0.35">
      <c r="A2" s="436" t="s">
        <v>306</v>
      </c>
      <c r="B2" s="239" t="s">
        <v>341</v>
      </c>
      <c r="C2" s="240" t="s">
        <v>11</v>
      </c>
      <c r="D2" s="241" t="s">
        <v>11</v>
      </c>
      <c r="E2" s="241" t="s">
        <v>289</v>
      </c>
      <c r="F2" s="241">
        <v>2</v>
      </c>
      <c r="G2" s="242">
        <v>44268</v>
      </c>
      <c r="H2" s="242">
        <v>44269</v>
      </c>
      <c r="I2" s="240" t="s">
        <v>372</v>
      </c>
      <c r="J2" s="240" t="s">
        <v>370</v>
      </c>
      <c r="K2" s="243">
        <v>1</v>
      </c>
      <c r="L2" s="240">
        <v>1</v>
      </c>
      <c r="M2" s="240">
        <v>49</v>
      </c>
      <c r="N2" s="240">
        <v>40</v>
      </c>
      <c r="O2" s="240" t="s">
        <v>370</v>
      </c>
      <c r="P2" s="244"/>
      <c r="Q2" s="241"/>
      <c r="R2" s="241"/>
      <c r="S2" s="208"/>
    </row>
    <row r="3" spans="1:19" ht="27" customHeight="1" x14ac:dyDescent="0.35">
      <c r="A3" s="437"/>
      <c r="B3" s="270"/>
      <c r="C3" s="449" t="s">
        <v>345</v>
      </c>
      <c r="D3" s="450"/>
      <c r="E3" s="451"/>
      <c r="F3" s="245">
        <v>2</v>
      </c>
      <c r="G3" s="246"/>
      <c r="H3" s="246"/>
      <c r="I3" s="246"/>
      <c r="J3" s="246"/>
      <c r="K3" s="247"/>
      <c r="L3" s="246"/>
      <c r="M3" s="246"/>
      <c r="N3" s="246"/>
      <c r="O3" s="246"/>
      <c r="P3" s="248"/>
      <c r="Q3" s="249"/>
      <c r="R3" s="249"/>
      <c r="S3" s="208"/>
    </row>
    <row r="4" spans="1:19" ht="47" x14ac:dyDescent="0.35">
      <c r="A4" s="437"/>
      <c r="B4" s="443" t="s">
        <v>200</v>
      </c>
      <c r="C4" s="452" t="s">
        <v>305</v>
      </c>
      <c r="D4" s="250" t="s">
        <v>291</v>
      </c>
      <c r="E4" s="250" t="s">
        <v>292</v>
      </c>
      <c r="F4" s="250">
        <v>2</v>
      </c>
      <c r="G4" s="391">
        <v>44269</v>
      </c>
      <c r="H4" s="391">
        <v>44270</v>
      </c>
      <c r="I4" s="407" t="s">
        <v>358</v>
      </c>
      <c r="J4" s="410" t="s">
        <v>368</v>
      </c>
      <c r="K4" s="421">
        <v>1</v>
      </c>
      <c r="L4" s="410">
        <v>1</v>
      </c>
      <c r="M4" s="410">
        <v>60</v>
      </c>
      <c r="N4" s="410">
        <v>40</v>
      </c>
      <c r="O4" s="407" t="s">
        <v>368</v>
      </c>
      <c r="P4" s="251"/>
      <c r="Q4" s="252"/>
      <c r="R4" s="252"/>
      <c r="S4" s="208"/>
    </row>
    <row r="5" spans="1:19" ht="40" customHeight="1" x14ac:dyDescent="0.35">
      <c r="A5" s="437"/>
      <c r="B5" s="444"/>
      <c r="C5" s="453"/>
      <c r="D5" s="252" t="s">
        <v>293</v>
      </c>
      <c r="E5" s="252" t="s">
        <v>294</v>
      </c>
      <c r="F5" s="252">
        <v>4</v>
      </c>
      <c r="G5" s="392"/>
      <c r="H5" s="392"/>
      <c r="I5" s="408"/>
      <c r="J5" s="411"/>
      <c r="K5" s="422"/>
      <c r="L5" s="411"/>
      <c r="M5" s="411"/>
      <c r="N5" s="411"/>
      <c r="O5" s="408"/>
      <c r="P5" s="251"/>
      <c r="Q5" s="252"/>
      <c r="R5" s="252"/>
      <c r="S5" s="208"/>
    </row>
    <row r="6" spans="1:19" ht="30.65" customHeight="1" x14ac:dyDescent="0.35">
      <c r="A6" s="437"/>
      <c r="B6" s="444"/>
      <c r="C6" s="453"/>
      <c r="D6" s="250" t="s">
        <v>295</v>
      </c>
      <c r="E6" s="250" t="s">
        <v>296</v>
      </c>
      <c r="F6" s="252">
        <v>1</v>
      </c>
      <c r="G6" s="392"/>
      <c r="H6" s="392"/>
      <c r="I6" s="408"/>
      <c r="J6" s="411"/>
      <c r="K6" s="422"/>
      <c r="L6" s="411"/>
      <c r="M6" s="411"/>
      <c r="N6" s="411"/>
      <c r="O6" s="408"/>
      <c r="P6" s="251"/>
      <c r="Q6" s="252"/>
      <c r="R6" s="252"/>
      <c r="S6" s="208"/>
    </row>
    <row r="7" spans="1:19" ht="22.5" customHeight="1" x14ac:dyDescent="0.35">
      <c r="A7" s="437"/>
      <c r="B7" s="444"/>
      <c r="C7" s="453"/>
      <c r="D7" s="252" t="s">
        <v>297</v>
      </c>
      <c r="E7" s="252" t="s">
        <v>298</v>
      </c>
      <c r="F7" s="252">
        <v>1</v>
      </c>
      <c r="G7" s="392"/>
      <c r="H7" s="392"/>
      <c r="I7" s="408"/>
      <c r="J7" s="411"/>
      <c r="K7" s="422"/>
      <c r="L7" s="411"/>
      <c r="M7" s="411"/>
      <c r="N7" s="411"/>
      <c r="O7" s="408"/>
      <c r="P7" s="251"/>
      <c r="Q7" s="252"/>
      <c r="R7" s="252"/>
      <c r="S7" s="208"/>
    </row>
    <row r="8" spans="1:19" ht="49" customHeight="1" x14ac:dyDescent="0.35">
      <c r="A8" s="437"/>
      <c r="B8" s="444"/>
      <c r="C8" s="453"/>
      <c r="D8" s="250" t="s">
        <v>299</v>
      </c>
      <c r="E8" s="250" t="s">
        <v>300</v>
      </c>
      <c r="F8" s="252">
        <v>1</v>
      </c>
      <c r="G8" s="392"/>
      <c r="H8" s="392"/>
      <c r="I8" s="408"/>
      <c r="J8" s="411"/>
      <c r="K8" s="422"/>
      <c r="L8" s="411"/>
      <c r="M8" s="411"/>
      <c r="N8" s="411"/>
      <c r="O8" s="408"/>
      <c r="P8" s="251"/>
      <c r="Q8" s="252"/>
      <c r="R8" s="252"/>
      <c r="S8" s="208"/>
    </row>
    <row r="9" spans="1:19" ht="49" customHeight="1" x14ac:dyDescent="0.35">
      <c r="A9" s="437"/>
      <c r="B9" s="444"/>
      <c r="C9" s="453"/>
      <c r="D9" s="250" t="s">
        <v>211</v>
      </c>
      <c r="E9" s="250" t="s">
        <v>301</v>
      </c>
      <c r="F9" s="252">
        <v>1</v>
      </c>
      <c r="G9" s="392"/>
      <c r="H9" s="392"/>
      <c r="I9" s="408"/>
      <c r="J9" s="411"/>
      <c r="K9" s="422"/>
      <c r="L9" s="411"/>
      <c r="M9" s="411"/>
      <c r="N9" s="411"/>
      <c r="O9" s="408"/>
      <c r="P9" s="251"/>
      <c r="Q9" s="252"/>
      <c r="R9" s="252"/>
      <c r="S9" s="208"/>
    </row>
    <row r="10" spans="1:19" ht="108.65" customHeight="1" x14ac:dyDescent="0.35">
      <c r="A10" s="437"/>
      <c r="B10" s="444"/>
      <c r="C10" s="453"/>
      <c r="D10" s="252" t="s">
        <v>302</v>
      </c>
      <c r="E10" s="252" t="s">
        <v>303</v>
      </c>
      <c r="F10" s="252">
        <v>4</v>
      </c>
      <c r="G10" s="392"/>
      <c r="H10" s="392"/>
      <c r="I10" s="408"/>
      <c r="J10" s="411"/>
      <c r="K10" s="422"/>
      <c r="L10" s="411"/>
      <c r="M10" s="411"/>
      <c r="N10" s="411"/>
      <c r="O10" s="408"/>
      <c r="P10" s="251"/>
      <c r="Q10" s="252"/>
      <c r="R10" s="252"/>
      <c r="S10" s="208"/>
    </row>
    <row r="11" spans="1:19" ht="117.5" x14ac:dyDescent="0.35">
      <c r="A11" s="437"/>
      <c r="B11" s="445"/>
      <c r="C11" s="454"/>
      <c r="D11" s="252" t="s">
        <v>305</v>
      </c>
      <c r="E11" s="252" t="s">
        <v>304</v>
      </c>
      <c r="F11" s="252">
        <v>4</v>
      </c>
      <c r="G11" s="393"/>
      <c r="H11" s="393"/>
      <c r="I11" s="409"/>
      <c r="J11" s="412"/>
      <c r="K11" s="423"/>
      <c r="L11" s="412"/>
      <c r="M11" s="412"/>
      <c r="N11" s="412"/>
      <c r="O11" s="409"/>
      <c r="P11" s="251"/>
      <c r="Q11" s="252"/>
      <c r="R11" s="252"/>
      <c r="S11" s="208"/>
    </row>
    <row r="12" spans="1:19" ht="38.15" customHeight="1" x14ac:dyDescent="0.35">
      <c r="A12" s="437"/>
      <c r="B12" s="270"/>
      <c r="C12" s="449" t="s">
        <v>345</v>
      </c>
      <c r="D12" s="450"/>
      <c r="E12" s="451"/>
      <c r="F12" s="245">
        <f>SUM(F4:F11)</f>
        <v>18</v>
      </c>
      <c r="G12" s="246"/>
      <c r="H12" s="253"/>
      <c r="I12" s="246"/>
      <c r="J12" s="246"/>
      <c r="K12" s="247"/>
      <c r="L12" s="246"/>
      <c r="M12" s="246"/>
      <c r="N12" s="246"/>
      <c r="O12" s="249"/>
      <c r="P12" s="254"/>
      <c r="Q12" s="249"/>
      <c r="R12" s="249"/>
      <c r="S12" s="208"/>
    </row>
    <row r="13" spans="1:19" ht="38.15" customHeight="1" x14ac:dyDescent="0.35">
      <c r="A13" s="437"/>
      <c r="B13" s="455" t="s">
        <v>244</v>
      </c>
      <c r="C13" s="399" t="s">
        <v>338</v>
      </c>
      <c r="D13" s="255" t="s">
        <v>316</v>
      </c>
      <c r="E13" s="255" t="s">
        <v>317</v>
      </c>
      <c r="F13" s="255">
        <v>2</v>
      </c>
      <c r="G13" s="385">
        <v>44269</v>
      </c>
      <c r="H13" s="396" t="s">
        <v>384</v>
      </c>
      <c r="I13" s="399" t="s">
        <v>395</v>
      </c>
      <c r="J13" s="399" t="s">
        <v>370</v>
      </c>
      <c r="K13" s="273">
        <v>1</v>
      </c>
      <c r="L13" s="399"/>
      <c r="M13" s="399">
        <f>32</f>
        <v>32</v>
      </c>
      <c r="N13" s="399">
        <v>32</v>
      </c>
      <c r="O13" s="424" t="s">
        <v>388</v>
      </c>
      <c r="P13" s="256"/>
      <c r="Q13" s="255"/>
      <c r="R13" s="255"/>
      <c r="S13" s="208"/>
    </row>
    <row r="14" spans="1:19" ht="31.5" customHeight="1" x14ac:dyDescent="0.35">
      <c r="A14" s="437"/>
      <c r="B14" s="456"/>
      <c r="C14" s="420"/>
      <c r="D14" s="257" t="s">
        <v>233</v>
      </c>
      <c r="E14" s="255" t="s">
        <v>311</v>
      </c>
      <c r="F14" s="255">
        <v>1</v>
      </c>
      <c r="G14" s="386"/>
      <c r="H14" s="397"/>
      <c r="I14" s="420"/>
      <c r="J14" s="420"/>
      <c r="K14" s="274"/>
      <c r="L14" s="420"/>
      <c r="M14" s="420"/>
      <c r="N14" s="420"/>
      <c r="O14" s="425"/>
      <c r="P14" s="256"/>
      <c r="Q14" s="255"/>
      <c r="R14" s="255"/>
      <c r="S14" s="208"/>
    </row>
    <row r="15" spans="1:19" ht="180" customHeight="1" x14ac:dyDescent="0.35">
      <c r="A15" s="437"/>
      <c r="B15" s="456"/>
      <c r="C15" s="420"/>
      <c r="D15" s="271" t="s">
        <v>320</v>
      </c>
      <c r="E15" s="272" t="s">
        <v>321</v>
      </c>
      <c r="F15" s="271">
        <v>12</v>
      </c>
      <c r="G15" s="284" t="s">
        <v>382</v>
      </c>
      <c r="H15" s="281"/>
      <c r="I15" s="279"/>
      <c r="J15" s="279"/>
      <c r="K15" s="280"/>
      <c r="L15" s="279"/>
      <c r="M15" s="279"/>
      <c r="N15" s="279"/>
      <c r="O15" s="282"/>
      <c r="P15" s="256"/>
      <c r="Q15" s="255"/>
      <c r="R15" s="255"/>
      <c r="S15" s="208"/>
    </row>
    <row r="16" spans="1:19" ht="30" customHeight="1" x14ac:dyDescent="0.35">
      <c r="A16" s="437"/>
      <c r="B16" s="456"/>
      <c r="C16" s="400"/>
      <c r="D16" s="401" t="s">
        <v>345</v>
      </c>
      <c r="E16" s="402"/>
      <c r="F16" s="269">
        <f>SUM(F13:F15)</f>
        <v>15</v>
      </c>
      <c r="G16" s="285"/>
      <c r="H16" s="277"/>
      <c r="I16" s="275"/>
      <c r="J16" s="275"/>
      <c r="K16" s="276"/>
      <c r="L16" s="275"/>
      <c r="M16" s="275"/>
      <c r="N16" s="275"/>
      <c r="O16" s="278"/>
      <c r="P16" s="256"/>
      <c r="Q16" s="255"/>
      <c r="R16" s="255"/>
      <c r="S16" s="208"/>
    </row>
    <row r="17" spans="1:19" ht="91.5" customHeight="1" x14ac:dyDescent="0.35">
      <c r="A17" s="437"/>
      <c r="B17" s="456"/>
      <c r="C17" s="399" t="s">
        <v>339</v>
      </c>
      <c r="D17" s="271" t="s">
        <v>318</v>
      </c>
      <c r="E17" s="272" t="s">
        <v>319</v>
      </c>
      <c r="F17" s="271">
        <v>6</v>
      </c>
      <c r="G17" s="405" t="s">
        <v>383</v>
      </c>
      <c r="H17" s="394"/>
      <c r="I17" s="403"/>
      <c r="J17" s="403"/>
      <c r="K17" s="418"/>
      <c r="L17" s="403"/>
      <c r="M17" s="403"/>
      <c r="N17" s="403"/>
      <c r="O17" s="416"/>
      <c r="P17" s="256"/>
      <c r="Q17" s="255"/>
      <c r="R17" s="255"/>
      <c r="S17" s="208"/>
    </row>
    <row r="18" spans="1:19" ht="27.65" customHeight="1" x14ac:dyDescent="0.35">
      <c r="A18" s="437"/>
      <c r="B18" s="456"/>
      <c r="C18" s="400"/>
      <c r="D18" s="401" t="s">
        <v>345</v>
      </c>
      <c r="E18" s="402"/>
      <c r="F18" s="269">
        <v>6</v>
      </c>
      <c r="G18" s="406"/>
      <c r="H18" s="395"/>
      <c r="I18" s="404"/>
      <c r="J18" s="404"/>
      <c r="K18" s="419"/>
      <c r="L18" s="404"/>
      <c r="M18" s="404"/>
      <c r="N18" s="404"/>
      <c r="O18" s="417"/>
      <c r="P18" s="256"/>
      <c r="Q18" s="255"/>
      <c r="R18" s="255"/>
      <c r="S18" s="208"/>
    </row>
    <row r="19" spans="1:19" ht="49" customHeight="1" x14ac:dyDescent="0.35">
      <c r="A19" s="437"/>
      <c r="B19" s="456"/>
      <c r="C19" s="399" t="s">
        <v>340</v>
      </c>
      <c r="D19" s="257" t="s">
        <v>307</v>
      </c>
      <c r="E19" s="258" t="s">
        <v>308</v>
      </c>
      <c r="F19" s="255">
        <v>2</v>
      </c>
      <c r="G19" s="385">
        <v>44269</v>
      </c>
      <c r="H19" s="396" t="s">
        <v>359</v>
      </c>
      <c r="I19" s="413" t="s">
        <v>385</v>
      </c>
      <c r="J19" s="399" t="s">
        <v>347</v>
      </c>
      <c r="K19" s="431">
        <v>2</v>
      </c>
      <c r="L19" s="399">
        <v>1</v>
      </c>
      <c r="M19" s="399">
        <v>100</v>
      </c>
      <c r="N19" s="399">
        <v>90</v>
      </c>
      <c r="O19" s="424" t="s">
        <v>387</v>
      </c>
      <c r="P19" s="256"/>
      <c r="Q19" s="255"/>
      <c r="R19" s="255"/>
      <c r="S19" s="208"/>
    </row>
    <row r="20" spans="1:19" ht="49" customHeight="1" x14ac:dyDescent="0.35">
      <c r="A20" s="437"/>
      <c r="B20" s="456"/>
      <c r="C20" s="420"/>
      <c r="D20" s="257" t="s">
        <v>232</v>
      </c>
      <c r="E20" s="257" t="s">
        <v>310</v>
      </c>
      <c r="F20" s="255">
        <v>1</v>
      </c>
      <c r="G20" s="386"/>
      <c r="H20" s="397"/>
      <c r="I20" s="414"/>
      <c r="J20" s="420"/>
      <c r="K20" s="432"/>
      <c r="L20" s="420"/>
      <c r="M20" s="420"/>
      <c r="N20" s="420"/>
      <c r="O20" s="425"/>
      <c r="P20" s="256"/>
      <c r="Q20" s="255"/>
      <c r="R20" s="255"/>
      <c r="S20" s="208"/>
    </row>
    <row r="21" spans="1:19" ht="49" customHeight="1" x14ac:dyDescent="0.35">
      <c r="A21" s="437"/>
      <c r="B21" s="456"/>
      <c r="C21" s="420"/>
      <c r="D21" s="255" t="s">
        <v>309</v>
      </c>
      <c r="E21" s="255" t="s">
        <v>312</v>
      </c>
      <c r="F21" s="255">
        <v>1</v>
      </c>
      <c r="G21" s="386"/>
      <c r="H21" s="397"/>
      <c r="I21" s="414"/>
      <c r="J21" s="420"/>
      <c r="K21" s="432"/>
      <c r="L21" s="420"/>
      <c r="M21" s="420"/>
      <c r="N21" s="420"/>
      <c r="O21" s="425"/>
      <c r="P21" s="256"/>
      <c r="Q21" s="255"/>
      <c r="R21" s="255"/>
      <c r="S21" s="208"/>
    </row>
    <row r="22" spans="1:19" ht="49" customHeight="1" x14ac:dyDescent="0.35">
      <c r="A22" s="437"/>
      <c r="B22" s="456"/>
      <c r="C22" s="420"/>
      <c r="D22" s="257" t="s">
        <v>251</v>
      </c>
      <c r="E22" s="255" t="s">
        <v>313</v>
      </c>
      <c r="F22" s="255">
        <v>1</v>
      </c>
      <c r="G22" s="386"/>
      <c r="H22" s="397"/>
      <c r="I22" s="414"/>
      <c r="J22" s="420"/>
      <c r="K22" s="432"/>
      <c r="L22" s="420"/>
      <c r="M22" s="420"/>
      <c r="N22" s="420"/>
      <c r="O22" s="425"/>
      <c r="P22" s="256"/>
      <c r="Q22" s="255"/>
      <c r="R22" s="255"/>
      <c r="S22" s="208"/>
    </row>
    <row r="23" spans="1:19" ht="49" customHeight="1" x14ac:dyDescent="0.35">
      <c r="A23" s="437"/>
      <c r="B23" s="456"/>
      <c r="C23" s="420"/>
      <c r="D23" s="255" t="s">
        <v>314</v>
      </c>
      <c r="E23" s="255" t="s">
        <v>315</v>
      </c>
      <c r="F23" s="255">
        <v>3</v>
      </c>
      <c r="G23" s="386"/>
      <c r="H23" s="397"/>
      <c r="I23" s="414"/>
      <c r="J23" s="420"/>
      <c r="K23" s="432"/>
      <c r="L23" s="420"/>
      <c r="M23" s="420"/>
      <c r="N23" s="420"/>
      <c r="O23" s="425"/>
      <c r="P23" s="256"/>
      <c r="Q23" s="255"/>
      <c r="R23" s="255"/>
      <c r="S23" s="208"/>
    </row>
    <row r="24" spans="1:19" ht="49" customHeight="1" x14ac:dyDescent="0.35">
      <c r="A24" s="437"/>
      <c r="B24" s="457"/>
      <c r="C24" s="400"/>
      <c r="D24" s="401" t="s">
        <v>345</v>
      </c>
      <c r="E24" s="402"/>
      <c r="F24" s="269">
        <f>SUM(F19:F23)</f>
        <v>8</v>
      </c>
      <c r="G24" s="387"/>
      <c r="H24" s="398"/>
      <c r="I24" s="415"/>
      <c r="J24" s="400"/>
      <c r="K24" s="433"/>
      <c r="L24" s="400"/>
      <c r="M24" s="400"/>
      <c r="N24" s="400"/>
      <c r="O24" s="434"/>
      <c r="P24" s="256"/>
      <c r="Q24" s="255"/>
      <c r="R24" s="255"/>
      <c r="S24" s="208"/>
    </row>
    <row r="25" spans="1:19" ht="49" customHeight="1" x14ac:dyDescent="0.35">
      <c r="A25" s="437"/>
      <c r="B25" s="246"/>
      <c r="C25" s="449" t="s">
        <v>345</v>
      </c>
      <c r="D25" s="450"/>
      <c r="E25" s="451"/>
      <c r="F25" s="245">
        <f>SUM(F24+F18+F16)</f>
        <v>29</v>
      </c>
      <c r="G25" s="246"/>
      <c r="H25" s="246"/>
      <c r="I25" s="246"/>
      <c r="J25" s="246"/>
      <c r="K25" s="247"/>
      <c r="L25" s="246"/>
      <c r="M25" s="246"/>
      <c r="N25" s="246"/>
      <c r="O25" s="249"/>
      <c r="P25" s="254"/>
      <c r="Q25" s="249"/>
      <c r="R25" s="249"/>
      <c r="S25" s="208"/>
    </row>
    <row r="26" spans="1:19" ht="49" customHeight="1" x14ac:dyDescent="0.35">
      <c r="A26" s="437"/>
      <c r="B26" s="440" t="s">
        <v>266</v>
      </c>
      <c r="C26" s="446" t="s">
        <v>344</v>
      </c>
      <c r="D26" s="259" t="s">
        <v>330</v>
      </c>
      <c r="E26" s="259" t="s">
        <v>331</v>
      </c>
      <c r="F26" s="259">
        <v>3</v>
      </c>
      <c r="G26" s="388">
        <v>44271</v>
      </c>
      <c r="H26" s="388">
        <v>44272</v>
      </c>
      <c r="I26" s="426" t="s">
        <v>367</v>
      </c>
      <c r="J26" s="426" t="s">
        <v>365</v>
      </c>
      <c r="K26" s="458">
        <v>1</v>
      </c>
      <c r="L26" s="446">
        <v>1</v>
      </c>
      <c r="M26" s="446">
        <v>30</v>
      </c>
      <c r="N26" s="446">
        <v>20</v>
      </c>
      <c r="O26" s="426" t="s">
        <v>348</v>
      </c>
      <c r="P26" s="260"/>
      <c r="Q26" s="259"/>
      <c r="R26" s="259"/>
      <c r="S26" s="208"/>
    </row>
    <row r="27" spans="1:19" ht="49" customHeight="1" x14ac:dyDescent="0.35">
      <c r="A27" s="437"/>
      <c r="B27" s="441"/>
      <c r="C27" s="447"/>
      <c r="D27" s="259" t="s">
        <v>324</v>
      </c>
      <c r="E27" s="259" t="s">
        <v>325</v>
      </c>
      <c r="F27" s="259">
        <v>3</v>
      </c>
      <c r="G27" s="389"/>
      <c r="H27" s="389"/>
      <c r="I27" s="427"/>
      <c r="J27" s="427"/>
      <c r="K27" s="460"/>
      <c r="L27" s="447"/>
      <c r="M27" s="447"/>
      <c r="N27" s="447"/>
      <c r="O27" s="427"/>
      <c r="P27" s="260"/>
      <c r="Q27" s="259"/>
      <c r="R27" s="259"/>
      <c r="S27" s="208"/>
    </row>
    <row r="28" spans="1:19" ht="49" customHeight="1" x14ac:dyDescent="0.35">
      <c r="A28" s="437"/>
      <c r="B28" s="441"/>
      <c r="C28" s="446" t="s">
        <v>342</v>
      </c>
      <c r="D28" s="259" t="s">
        <v>326</v>
      </c>
      <c r="E28" s="259" t="s">
        <v>327</v>
      </c>
      <c r="F28" s="259">
        <v>1</v>
      </c>
      <c r="G28" s="388">
        <v>44270</v>
      </c>
      <c r="H28" s="388">
        <v>44271</v>
      </c>
      <c r="I28" s="426" t="s">
        <v>396</v>
      </c>
      <c r="J28" s="426" t="s">
        <v>366</v>
      </c>
      <c r="K28" s="458">
        <v>1</v>
      </c>
      <c r="L28" s="446">
        <v>1</v>
      </c>
      <c r="M28" s="446">
        <v>60</v>
      </c>
      <c r="N28" s="446">
        <v>40</v>
      </c>
      <c r="O28" s="426" t="s">
        <v>366</v>
      </c>
      <c r="P28" s="260"/>
      <c r="Q28" s="259"/>
      <c r="R28" s="259"/>
      <c r="S28" s="208"/>
    </row>
    <row r="29" spans="1:19" ht="49" customHeight="1" x14ac:dyDescent="0.35">
      <c r="A29" s="437"/>
      <c r="B29" s="441"/>
      <c r="C29" s="448"/>
      <c r="D29" s="259" t="s">
        <v>328</v>
      </c>
      <c r="E29" s="259" t="s">
        <v>329</v>
      </c>
      <c r="F29" s="259">
        <v>5</v>
      </c>
      <c r="G29" s="390"/>
      <c r="H29" s="390"/>
      <c r="I29" s="435"/>
      <c r="J29" s="435"/>
      <c r="K29" s="459"/>
      <c r="L29" s="448"/>
      <c r="M29" s="448"/>
      <c r="N29" s="448"/>
      <c r="O29" s="435"/>
      <c r="P29" s="260"/>
      <c r="Q29" s="259"/>
      <c r="R29" s="259"/>
      <c r="S29" s="208"/>
    </row>
    <row r="30" spans="1:19" ht="49" customHeight="1" x14ac:dyDescent="0.35">
      <c r="A30" s="437"/>
      <c r="B30" s="442"/>
      <c r="C30" s="447"/>
      <c r="D30" s="259" t="s">
        <v>322</v>
      </c>
      <c r="E30" s="259" t="s">
        <v>323</v>
      </c>
      <c r="F30" s="259">
        <v>3</v>
      </c>
      <c r="G30" s="389"/>
      <c r="H30" s="389"/>
      <c r="I30" s="427"/>
      <c r="J30" s="427"/>
      <c r="K30" s="460"/>
      <c r="L30" s="447"/>
      <c r="M30" s="447"/>
      <c r="N30" s="447"/>
      <c r="O30" s="427"/>
      <c r="P30" s="260"/>
      <c r="Q30" s="259"/>
      <c r="R30" s="259"/>
      <c r="S30" s="208"/>
    </row>
    <row r="31" spans="1:19" ht="49" customHeight="1" x14ac:dyDescent="0.35">
      <c r="A31" s="438"/>
      <c r="B31" s="449" t="s">
        <v>345</v>
      </c>
      <c r="C31" s="450"/>
      <c r="D31" s="450"/>
      <c r="E31" s="451"/>
      <c r="F31" s="245">
        <f>SUM(F26:F30)</f>
        <v>15</v>
      </c>
      <c r="G31" s="283"/>
      <c r="H31" s="283"/>
      <c r="I31" s="428"/>
      <c r="J31" s="429"/>
      <c r="K31" s="429"/>
      <c r="L31" s="429"/>
      <c r="M31" s="429"/>
      <c r="N31" s="429"/>
      <c r="O31" s="430"/>
      <c r="P31" s="254"/>
      <c r="Q31" s="249"/>
      <c r="R31" s="249"/>
      <c r="S31" s="208"/>
    </row>
    <row r="32" spans="1:19" ht="48" customHeight="1" x14ac:dyDescent="0.35">
      <c r="A32" s="261"/>
      <c r="B32" s="439" t="s">
        <v>21</v>
      </c>
      <c r="C32" s="439"/>
      <c r="D32" s="439"/>
      <c r="E32" s="439"/>
      <c r="F32" s="261">
        <f>SUM(F3+F12+F25+F31)</f>
        <v>64</v>
      </c>
      <c r="G32" s="262"/>
      <c r="H32" s="262"/>
      <c r="I32" s="261"/>
      <c r="J32" s="261"/>
      <c r="K32" s="261"/>
      <c r="L32" s="261"/>
      <c r="M32" s="261"/>
      <c r="N32" s="261"/>
      <c r="O32" s="263"/>
      <c r="P32" s="264"/>
      <c r="Q32" s="261"/>
      <c r="R32" s="261"/>
      <c r="S32" s="208"/>
    </row>
    <row r="33" spans="1:18" x14ac:dyDescent="0.35">
      <c r="A33" s="209"/>
      <c r="B33" s="209"/>
      <c r="C33" s="209"/>
      <c r="D33" s="210"/>
      <c r="E33" s="210"/>
      <c r="F33" s="209"/>
      <c r="G33" s="212"/>
      <c r="H33" s="212"/>
      <c r="I33" s="211"/>
      <c r="J33" s="211"/>
      <c r="K33" s="209"/>
      <c r="L33" s="209"/>
      <c r="M33" s="209"/>
      <c r="N33" s="209"/>
      <c r="O33" s="213"/>
      <c r="P33" s="214"/>
      <c r="Q33" s="209"/>
      <c r="R33" s="209"/>
    </row>
  </sheetData>
  <mergeCells count="72">
    <mergeCell ref="J28:J30"/>
    <mergeCell ref="N28:N30"/>
    <mergeCell ref="K26:K27"/>
    <mergeCell ref="L26:L27"/>
    <mergeCell ref="M26:M27"/>
    <mergeCell ref="I26:I27"/>
    <mergeCell ref="N26:N27"/>
    <mergeCell ref="J26:J27"/>
    <mergeCell ref="A2:A31"/>
    <mergeCell ref="B32:E32"/>
    <mergeCell ref="B26:B30"/>
    <mergeCell ref="B4:B11"/>
    <mergeCell ref="C26:C27"/>
    <mergeCell ref="C28:C30"/>
    <mergeCell ref="C3:E3"/>
    <mergeCell ref="C4:C11"/>
    <mergeCell ref="C13:C16"/>
    <mergeCell ref="D16:E16"/>
    <mergeCell ref="C19:C24"/>
    <mergeCell ref="B13:B24"/>
    <mergeCell ref="D24:E24"/>
    <mergeCell ref="B31:E31"/>
    <mergeCell ref="C12:E12"/>
    <mergeCell ref="C25:E25"/>
    <mergeCell ref="L13:L14"/>
    <mergeCell ref="M13:M14"/>
    <mergeCell ref="N13:N14"/>
    <mergeCell ref="O26:O27"/>
    <mergeCell ref="I31:O31"/>
    <mergeCell ref="J19:J24"/>
    <mergeCell ref="K19:K24"/>
    <mergeCell ref="L19:L24"/>
    <mergeCell ref="M19:M24"/>
    <mergeCell ref="N19:N24"/>
    <mergeCell ref="O19:O24"/>
    <mergeCell ref="I28:I30"/>
    <mergeCell ref="O28:O30"/>
    <mergeCell ref="K28:K30"/>
    <mergeCell ref="L28:L30"/>
    <mergeCell ref="M28:M30"/>
    <mergeCell ref="M4:M11"/>
    <mergeCell ref="N4:N11"/>
    <mergeCell ref="O4:O11"/>
    <mergeCell ref="I19:I24"/>
    <mergeCell ref="O17:O18"/>
    <mergeCell ref="K17:K18"/>
    <mergeCell ref="L17:L18"/>
    <mergeCell ref="M17:M18"/>
    <mergeCell ref="N17:N18"/>
    <mergeCell ref="I13:I14"/>
    <mergeCell ref="J13:J14"/>
    <mergeCell ref="J17:J18"/>
    <mergeCell ref="J4:J11"/>
    <mergeCell ref="K4:K11"/>
    <mergeCell ref="L4:L11"/>
    <mergeCell ref="O13:O14"/>
    <mergeCell ref="C17:C18"/>
    <mergeCell ref="D18:E18"/>
    <mergeCell ref="I17:I18"/>
    <mergeCell ref="G17:G18"/>
    <mergeCell ref="I4:I11"/>
    <mergeCell ref="G19:G24"/>
    <mergeCell ref="G26:G27"/>
    <mergeCell ref="G28:G30"/>
    <mergeCell ref="H4:H11"/>
    <mergeCell ref="H17:H18"/>
    <mergeCell ref="H19:H24"/>
    <mergeCell ref="H26:H27"/>
    <mergeCell ref="H28:H30"/>
    <mergeCell ref="H13:H14"/>
    <mergeCell ref="G4:G11"/>
    <mergeCell ref="G13:G14"/>
  </mergeCells>
  <pageMargins left="0.7" right="0.7" top="0.75" bottom="0.75" header="0.3" footer="0.3"/>
  <pageSetup scale="2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zoomScale="40" zoomScaleNormal="40" workbookViewId="0">
      <selection activeCell="G5" sqref="G5"/>
    </sheetView>
  </sheetViews>
  <sheetFormatPr defaultColWidth="8.81640625" defaultRowHeight="26" x14ac:dyDescent="0.35"/>
  <cols>
    <col min="1" max="1" width="24.81640625" style="6" customWidth="1"/>
    <col min="2" max="2" width="30.1796875" style="6" customWidth="1"/>
    <col min="3" max="3" width="27.54296875" style="123" customWidth="1"/>
    <col min="4" max="4" width="64.1796875" style="121" customWidth="1"/>
    <col min="5" max="5" width="33.453125" style="6" customWidth="1"/>
    <col min="6" max="6" width="27.453125" style="123" customWidth="1"/>
    <col min="7" max="7" width="15.1796875" style="6" customWidth="1"/>
    <col min="8" max="8" width="20.453125" style="6" bestFit="1" customWidth="1"/>
    <col min="9" max="9" width="20.81640625" style="6" bestFit="1" customWidth="1"/>
    <col min="10" max="10" width="19" style="6" bestFit="1" customWidth="1"/>
    <col min="11" max="11" width="64.1796875" style="6" customWidth="1"/>
    <col min="12" max="12" width="29.1796875" style="6" customWidth="1"/>
    <col min="13" max="13" width="26.81640625" style="6" customWidth="1"/>
    <col min="14" max="16384" width="8.81640625" style="6"/>
  </cols>
  <sheetData>
    <row r="1" spans="1:13" ht="76.5" x14ac:dyDescent="0.35">
      <c r="A1" s="124" t="s">
        <v>0</v>
      </c>
      <c r="B1" s="125" t="s">
        <v>1</v>
      </c>
      <c r="C1" s="157" t="s">
        <v>4</v>
      </c>
      <c r="D1" s="125" t="s">
        <v>6</v>
      </c>
      <c r="E1" s="125" t="s">
        <v>7</v>
      </c>
      <c r="F1" s="159" t="s">
        <v>15</v>
      </c>
      <c r="H1" s="124" t="s">
        <v>0</v>
      </c>
      <c r="I1" s="125" t="s">
        <v>1</v>
      </c>
      <c r="J1" s="125" t="s">
        <v>4</v>
      </c>
      <c r="K1" s="125" t="s">
        <v>6</v>
      </c>
      <c r="L1" s="125" t="s">
        <v>7</v>
      </c>
      <c r="M1" s="126" t="s">
        <v>15</v>
      </c>
    </row>
    <row r="2" spans="1:13" ht="47.5" customHeight="1" x14ac:dyDescent="0.35">
      <c r="A2" s="464" t="s">
        <v>23</v>
      </c>
      <c r="B2" s="310" t="s">
        <v>10</v>
      </c>
      <c r="C2" s="156">
        <v>43466</v>
      </c>
      <c r="D2" s="144" t="s">
        <v>133</v>
      </c>
      <c r="E2" s="11">
        <v>4</v>
      </c>
      <c r="F2" s="473" t="s">
        <v>160</v>
      </c>
      <c r="H2" s="464" t="s">
        <v>23</v>
      </c>
      <c r="I2" s="310" t="s">
        <v>10</v>
      </c>
      <c r="J2" s="109" t="s">
        <v>66</v>
      </c>
      <c r="K2" s="144" t="s">
        <v>133</v>
      </c>
      <c r="L2" s="11">
        <v>4</v>
      </c>
      <c r="M2" s="474" t="s">
        <v>65</v>
      </c>
    </row>
    <row r="3" spans="1:13" x14ac:dyDescent="0.35">
      <c r="A3" s="464"/>
      <c r="B3" s="310"/>
      <c r="C3" s="156">
        <v>43466</v>
      </c>
      <c r="D3" s="144" t="s">
        <v>57</v>
      </c>
      <c r="E3" s="11">
        <v>5</v>
      </c>
      <c r="F3" s="473" t="s">
        <v>68</v>
      </c>
      <c r="H3" s="464"/>
      <c r="I3" s="310"/>
      <c r="J3" s="109" t="s">
        <v>66</v>
      </c>
      <c r="K3" s="144" t="s">
        <v>57</v>
      </c>
      <c r="L3" s="11">
        <v>5</v>
      </c>
      <c r="M3" s="474" t="s">
        <v>68</v>
      </c>
    </row>
    <row r="4" spans="1:13" ht="81" customHeight="1" x14ac:dyDescent="0.35">
      <c r="A4" s="464"/>
      <c r="B4" s="299" t="s">
        <v>11</v>
      </c>
      <c r="C4" s="195">
        <v>43466</v>
      </c>
      <c r="D4" s="145" t="s">
        <v>134</v>
      </c>
      <c r="E4" s="92">
        <v>5</v>
      </c>
      <c r="F4" s="462" t="s">
        <v>152</v>
      </c>
      <c r="H4" s="464"/>
      <c r="I4" s="299" t="s">
        <v>11</v>
      </c>
      <c r="J4" s="110" t="s">
        <v>66</v>
      </c>
      <c r="K4" s="145" t="s">
        <v>134</v>
      </c>
      <c r="L4" s="92">
        <v>5</v>
      </c>
      <c r="M4" s="475" t="s">
        <v>118</v>
      </c>
    </row>
    <row r="5" spans="1:13" ht="108.65" customHeight="1" x14ac:dyDescent="0.35">
      <c r="A5" s="464"/>
      <c r="B5" s="299"/>
      <c r="C5" s="195">
        <v>43466</v>
      </c>
      <c r="D5" s="145" t="s">
        <v>132</v>
      </c>
      <c r="E5" s="18">
        <v>7</v>
      </c>
      <c r="F5" s="462"/>
      <c r="H5" s="464"/>
      <c r="I5" s="299"/>
      <c r="J5" s="110" t="s">
        <v>66</v>
      </c>
      <c r="K5" s="145" t="s">
        <v>132</v>
      </c>
      <c r="L5" s="18">
        <v>7</v>
      </c>
      <c r="M5" s="475"/>
    </row>
    <row r="6" spans="1:13" x14ac:dyDescent="0.35">
      <c r="A6" s="464"/>
      <c r="B6" s="299"/>
      <c r="C6" s="195">
        <v>43466</v>
      </c>
      <c r="D6" s="145" t="s">
        <v>32</v>
      </c>
      <c r="E6" s="92">
        <v>9</v>
      </c>
      <c r="F6" s="462"/>
      <c r="H6" s="464"/>
      <c r="I6" s="299"/>
      <c r="J6" s="110" t="s">
        <v>66</v>
      </c>
      <c r="K6" s="145" t="s">
        <v>32</v>
      </c>
      <c r="L6" s="92">
        <v>9</v>
      </c>
      <c r="M6" s="475"/>
    </row>
    <row r="7" spans="1:13" ht="127.5" x14ac:dyDescent="0.35">
      <c r="A7" s="464"/>
      <c r="B7" s="311" t="s">
        <v>33</v>
      </c>
      <c r="C7" s="196">
        <v>43466</v>
      </c>
      <c r="D7" s="146" t="s">
        <v>34</v>
      </c>
      <c r="E7" s="94">
        <v>5</v>
      </c>
      <c r="F7" s="472" t="s">
        <v>152</v>
      </c>
      <c r="H7" s="464"/>
      <c r="I7" s="311" t="s">
        <v>33</v>
      </c>
      <c r="J7" s="111" t="s">
        <v>66</v>
      </c>
      <c r="K7" s="146" t="s">
        <v>34</v>
      </c>
      <c r="L7" s="94">
        <v>5</v>
      </c>
      <c r="M7" s="476" t="s">
        <v>118</v>
      </c>
    </row>
    <row r="8" spans="1:13" ht="127.5" x14ac:dyDescent="0.35">
      <c r="A8" s="464"/>
      <c r="B8" s="311"/>
      <c r="C8" s="196">
        <v>43466</v>
      </c>
      <c r="D8" s="146" t="s">
        <v>130</v>
      </c>
      <c r="E8" s="94">
        <v>4</v>
      </c>
      <c r="F8" s="472"/>
      <c r="H8" s="464"/>
      <c r="I8" s="311"/>
      <c r="J8" s="111" t="s">
        <v>66</v>
      </c>
      <c r="K8" s="146" t="s">
        <v>130</v>
      </c>
      <c r="L8" s="94">
        <v>4</v>
      </c>
      <c r="M8" s="476"/>
    </row>
    <row r="9" spans="1:13" ht="102" x14ac:dyDescent="0.35">
      <c r="A9" s="464"/>
      <c r="B9" s="311"/>
      <c r="C9" s="196">
        <v>43466</v>
      </c>
      <c r="D9" s="146" t="s">
        <v>129</v>
      </c>
      <c r="E9" s="94">
        <v>4</v>
      </c>
      <c r="F9" s="472"/>
      <c r="H9" s="464"/>
      <c r="I9" s="311"/>
      <c r="J9" s="111" t="s">
        <v>66</v>
      </c>
      <c r="K9" s="146" t="s">
        <v>129</v>
      </c>
      <c r="L9" s="94">
        <v>4</v>
      </c>
      <c r="M9" s="476"/>
    </row>
    <row r="10" spans="1:13" ht="76.5" x14ac:dyDescent="0.35">
      <c r="A10" s="464"/>
      <c r="B10" s="300" t="s">
        <v>13</v>
      </c>
      <c r="C10" s="197">
        <v>43466</v>
      </c>
      <c r="D10" s="147" t="s">
        <v>128</v>
      </c>
      <c r="E10" s="28">
        <v>4</v>
      </c>
      <c r="F10" s="461" t="s">
        <v>153</v>
      </c>
      <c r="H10" s="464"/>
      <c r="I10" s="300" t="s">
        <v>13</v>
      </c>
      <c r="J10" s="112" t="s">
        <v>66</v>
      </c>
      <c r="K10" s="147" t="s">
        <v>128</v>
      </c>
      <c r="L10" s="28">
        <v>4</v>
      </c>
      <c r="M10" s="463" t="s">
        <v>118</v>
      </c>
    </row>
    <row r="11" spans="1:13" x14ac:dyDescent="0.35">
      <c r="A11" s="464"/>
      <c r="B11" s="300"/>
      <c r="C11" s="197">
        <v>43466</v>
      </c>
      <c r="D11" s="147" t="s">
        <v>62</v>
      </c>
      <c r="E11" s="91">
        <v>4</v>
      </c>
      <c r="F11" s="461"/>
      <c r="H11" s="464"/>
      <c r="I11" s="300"/>
      <c r="J11" s="112" t="s">
        <v>66</v>
      </c>
      <c r="K11" s="147" t="s">
        <v>62</v>
      </c>
      <c r="L11" s="91">
        <v>4</v>
      </c>
      <c r="M11" s="463"/>
    </row>
    <row r="12" spans="1:13" ht="102" x14ac:dyDescent="0.35">
      <c r="A12" s="464"/>
      <c r="B12" s="300"/>
      <c r="C12" s="197">
        <v>43466</v>
      </c>
      <c r="D12" s="147" t="s">
        <v>131</v>
      </c>
      <c r="E12" s="28">
        <v>5</v>
      </c>
      <c r="F12" s="461"/>
      <c r="H12" s="464"/>
      <c r="I12" s="300"/>
      <c r="J12" s="112" t="s">
        <v>66</v>
      </c>
      <c r="K12" s="147" t="s">
        <v>131</v>
      </c>
      <c r="L12" s="28">
        <v>5</v>
      </c>
      <c r="M12" s="463"/>
    </row>
    <row r="13" spans="1:13" ht="26.5" thickBot="1" x14ac:dyDescent="0.4">
      <c r="A13" s="127" t="s">
        <v>9</v>
      </c>
      <c r="B13" s="30"/>
      <c r="C13" s="113"/>
      <c r="D13" s="148"/>
      <c r="E13" s="113">
        <f>SUM(E2:E12)</f>
        <v>56</v>
      </c>
      <c r="F13" s="160"/>
      <c r="H13" s="127" t="s">
        <v>9</v>
      </c>
      <c r="I13" s="30"/>
      <c r="J13" s="113"/>
      <c r="K13" s="148"/>
      <c r="L13" s="113">
        <f>SUM(L2:L12)</f>
        <v>56</v>
      </c>
      <c r="M13" s="128"/>
    </row>
    <row r="14" spans="1:13" ht="102" customHeight="1" x14ac:dyDescent="0.35">
      <c r="A14" s="129" t="s">
        <v>0</v>
      </c>
      <c r="B14" s="2" t="s">
        <v>1</v>
      </c>
      <c r="C14" s="2" t="s">
        <v>4</v>
      </c>
      <c r="D14" s="149" t="s">
        <v>6</v>
      </c>
      <c r="E14" s="2" t="s">
        <v>7</v>
      </c>
      <c r="F14" s="161" t="s">
        <v>15</v>
      </c>
      <c r="H14" s="129" t="s">
        <v>0</v>
      </c>
      <c r="I14" s="2" t="s">
        <v>1</v>
      </c>
      <c r="J14" s="2" t="s">
        <v>4</v>
      </c>
      <c r="K14" s="149" t="s">
        <v>6</v>
      </c>
      <c r="L14" s="2" t="s">
        <v>7</v>
      </c>
      <c r="M14" s="130" t="s">
        <v>15</v>
      </c>
    </row>
    <row r="15" spans="1:13" ht="153" customHeight="1" x14ac:dyDescent="0.35">
      <c r="A15" s="464" t="s">
        <v>24</v>
      </c>
      <c r="B15" s="93" t="s">
        <v>10</v>
      </c>
      <c r="C15" s="188">
        <v>44927</v>
      </c>
      <c r="D15" s="144" t="s">
        <v>122</v>
      </c>
      <c r="E15" s="11">
        <v>6</v>
      </c>
      <c r="F15" s="162" t="s">
        <v>154</v>
      </c>
      <c r="H15" s="464" t="s">
        <v>24</v>
      </c>
      <c r="I15" s="93" t="s">
        <v>10</v>
      </c>
      <c r="J15" s="93" t="s">
        <v>120</v>
      </c>
      <c r="K15" s="144" t="s">
        <v>122</v>
      </c>
      <c r="L15" s="11">
        <v>6</v>
      </c>
      <c r="M15" s="131" t="s">
        <v>137</v>
      </c>
    </row>
    <row r="16" spans="1:13" ht="51" customHeight="1" x14ac:dyDescent="0.35">
      <c r="A16" s="464"/>
      <c r="B16" s="92" t="s">
        <v>11</v>
      </c>
      <c r="C16" s="189">
        <v>44927</v>
      </c>
      <c r="D16" s="145" t="s">
        <v>29</v>
      </c>
      <c r="E16" s="18">
        <v>27</v>
      </c>
      <c r="F16" s="163" t="s">
        <v>138</v>
      </c>
      <c r="H16" s="464"/>
      <c r="I16" s="92" t="s">
        <v>11</v>
      </c>
      <c r="J16" s="92" t="s">
        <v>55</v>
      </c>
      <c r="K16" s="145" t="s">
        <v>29</v>
      </c>
      <c r="L16" s="18">
        <v>27</v>
      </c>
      <c r="M16" s="132" t="s">
        <v>96</v>
      </c>
    </row>
    <row r="17" spans="1:20" ht="51" customHeight="1" x14ac:dyDescent="0.35">
      <c r="A17" s="464"/>
      <c r="B17" s="468" t="s">
        <v>13</v>
      </c>
      <c r="C17" s="471">
        <v>44927</v>
      </c>
      <c r="D17" s="147" t="s">
        <v>43</v>
      </c>
      <c r="E17" s="28">
        <v>3</v>
      </c>
      <c r="F17" s="465" t="s">
        <v>91</v>
      </c>
      <c r="H17" s="464"/>
      <c r="I17" s="468" t="s">
        <v>13</v>
      </c>
      <c r="J17" s="468" t="s">
        <v>55</v>
      </c>
      <c r="K17" s="147" t="s">
        <v>43</v>
      </c>
      <c r="L17" s="28">
        <v>3</v>
      </c>
      <c r="M17" s="483" t="s">
        <v>140</v>
      </c>
    </row>
    <row r="18" spans="1:20" ht="51" customHeight="1" x14ac:dyDescent="0.35">
      <c r="A18" s="464"/>
      <c r="B18" s="469"/>
      <c r="C18" s="469" t="s">
        <v>55</v>
      </c>
      <c r="D18" s="147" t="s">
        <v>49</v>
      </c>
      <c r="E18" s="28">
        <v>3</v>
      </c>
      <c r="F18" s="466" t="s">
        <v>55</v>
      </c>
      <c r="H18" s="464"/>
      <c r="I18" s="469"/>
      <c r="J18" s="469" t="s">
        <v>55</v>
      </c>
      <c r="K18" s="147" t="s">
        <v>49</v>
      </c>
      <c r="L18" s="28">
        <v>3</v>
      </c>
      <c r="M18" s="484" t="s">
        <v>55</v>
      </c>
    </row>
    <row r="19" spans="1:20" ht="51" customHeight="1" x14ac:dyDescent="0.35">
      <c r="A19" s="464"/>
      <c r="B19" s="469"/>
      <c r="C19" s="469" t="s">
        <v>55</v>
      </c>
      <c r="D19" s="147" t="s">
        <v>51</v>
      </c>
      <c r="E19" s="28">
        <v>1</v>
      </c>
      <c r="F19" s="466" t="s">
        <v>55</v>
      </c>
      <c r="H19" s="464"/>
      <c r="I19" s="469"/>
      <c r="J19" s="469" t="s">
        <v>55</v>
      </c>
      <c r="K19" s="147" t="s">
        <v>51</v>
      </c>
      <c r="L19" s="28">
        <v>1</v>
      </c>
      <c r="M19" s="484" t="s">
        <v>55</v>
      </c>
    </row>
    <row r="20" spans="1:20" ht="51" customHeight="1" x14ac:dyDescent="0.35">
      <c r="A20" s="464"/>
      <c r="B20" s="470"/>
      <c r="C20" s="470" t="s">
        <v>55</v>
      </c>
      <c r="D20" s="147" t="s">
        <v>54</v>
      </c>
      <c r="E20" s="28">
        <v>1</v>
      </c>
      <c r="F20" s="467" t="s">
        <v>55</v>
      </c>
      <c r="H20" s="464"/>
      <c r="I20" s="470"/>
      <c r="J20" s="470" t="s">
        <v>55</v>
      </c>
      <c r="K20" s="147" t="s">
        <v>54</v>
      </c>
      <c r="L20" s="28">
        <v>1</v>
      </c>
      <c r="M20" s="485" t="s">
        <v>55</v>
      </c>
    </row>
    <row r="21" spans="1:20" ht="26.5" thickBot="1" x14ac:dyDescent="0.4">
      <c r="A21" s="127" t="s">
        <v>9</v>
      </c>
      <c r="B21" s="30"/>
      <c r="C21" s="30"/>
      <c r="D21" s="148"/>
      <c r="E21" s="33">
        <f>SUM(E15:E20)</f>
        <v>41</v>
      </c>
      <c r="F21" s="164"/>
      <c r="H21" s="127" t="s">
        <v>9</v>
      </c>
      <c r="I21" s="30"/>
      <c r="J21" s="30"/>
      <c r="K21" s="148"/>
      <c r="L21" s="33">
        <f>SUM(L15:L20)</f>
        <v>41</v>
      </c>
      <c r="M21" s="133"/>
    </row>
    <row r="22" spans="1:20" ht="102" customHeight="1" x14ac:dyDescent="0.35">
      <c r="A22" s="129" t="s">
        <v>0</v>
      </c>
      <c r="B22" s="2" t="s">
        <v>1</v>
      </c>
      <c r="C22" s="2" t="s">
        <v>4</v>
      </c>
      <c r="D22" s="149" t="s">
        <v>6</v>
      </c>
      <c r="E22" s="2" t="s">
        <v>7</v>
      </c>
      <c r="F22" s="161" t="s">
        <v>15</v>
      </c>
      <c r="H22" s="129" t="s">
        <v>0</v>
      </c>
      <c r="I22" s="2" t="s">
        <v>1</v>
      </c>
      <c r="J22" s="2" t="s">
        <v>4</v>
      </c>
      <c r="K22" s="149" t="s">
        <v>6</v>
      </c>
      <c r="L22" s="2" t="s">
        <v>7</v>
      </c>
      <c r="M22" s="130" t="s">
        <v>15</v>
      </c>
    </row>
    <row r="23" spans="1:20" ht="51" customHeight="1" x14ac:dyDescent="0.35">
      <c r="A23" s="464" t="s">
        <v>82</v>
      </c>
      <c r="B23" s="93" t="s">
        <v>10</v>
      </c>
      <c r="C23" s="188">
        <v>45658</v>
      </c>
      <c r="D23" s="144" t="s">
        <v>127</v>
      </c>
      <c r="E23" s="11">
        <v>23</v>
      </c>
      <c r="F23" s="8" t="s">
        <v>156</v>
      </c>
      <c r="H23" s="464" t="s">
        <v>82</v>
      </c>
      <c r="I23" s="93" t="s">
        <v>10</v>
      </c>
      <c r="J23" s="93" t="s">
        <v>110</v>
      </c>
      <c r="K23" s="144" t="s">
        <v>127</v>
      </c>
      <c r="L23" s="11">
        <v>23</v>
      </c>
      <c r="M23" s="131" t="s">
        <v>155</v>
      </c>
      <c r="P23" s="6">
        <f>L23*10</f>
        <v>230</v>
      </c>
      <c r="Q23" s="6">
        <f>230/3</f>
        <v>76.666666666666671</v>
      </c>
      <c r="R23" s="6">
        <f>Q23/3</f>
        <v>25.555555555555557</v>
      </c>
      <c r="T23" s="6">
        <f>23*5</f>
        <v>115</v>
      </c>
    </row>
    <row r="24" spans="1:20" x14ac:dyDescent="0.35">
      <c r="A24" s="464"/>
      <c r="B24" s="38" t="s">
        <v>11</v>
      </c>
      <c r="C24" s="190">
        <v>45658</v>
      </c>
      <c r="D24" s="150" t="s">
        <v>28</v>
      </c>
      <c r="E24" s="47">
        <v>187</v>
      </c>
      <c r="F24" s="46" t="s">
        <v>93</v>
      </c>
      <c r="H24" s="464"/>
      <c r="I24" s="38" t="s">
        <v>11</v>
      </c>
      <c r="J24" s="38" t="s">
        <v>135</v>
      </c>
      <c r="K24" s="150" t="s">
        <v>28</v>
      </c>
      <c r="L24" s="47">
        <v>187</v>
      </c>
      <c r="M24" s="134" t="s">
        <v>124</v>
      </c>
      <c r="P24" s="6">
        <f t="shared" ref="P24:P30" si="0">L24*10</f>
        <v>1870</v>
      </c>
    </row>
    <row r="25" spans="1:20" x14ac:dyDescent="0.35">
      <c r="A25" s="464"/>
      <c r="B25" s="7" t="s">
        <v>12</v>
      </c>
      <c r="C25" s="8" t="s">
        <v>69</v>
      </c>
      <c r="D25" s="144" t="s">
        <v>39</v>
      </c>
      <c r="E25" s="11">
        <v>15</v>
      </c>
      <c r="F25" s="8" t="s">
        <v>70</v>
      </c>
      <c r="H25" s="464"/>
      <c r="I25" s="48" t="s">
        <v>12</v>
      </c>
      <c r="J25" s="48" t="s">
        <v>110</v>
      </c>
      <c r="K25" s="151" t="s">
        <v>39</v>
      </c>
      <c r="L25" s="43">
        <v>15</v>
      </c>
      <c r="M25" s="135" t="s">
        <v>125</v>
      </c>
      <c r="P25" s="6">
        <f t="shared" si="0"/>
        <v>150</v>
      </c>
    </row>
    <row r="26" spans="1:20" x14ac:dyDescent="0.35">
      <c r="A26" s="464"/>
      <c r="B26" s="45" t="s">
        <v>13</v>
      </c>
      <c r="C26" s="158" t="s">
        <v>164</v>
      </c>
      <c r="D26" s="147" t="s">
        <v>42</v>
      </c>
      <c r="E26" s="28">
        <v>30</v>
      </c>
      <c r="F26" s="158" t="s">
        <v>101</v>
      </c>
      <c r="H26" s="464"/>
      <c r="I26" s="45" t="s">
        <v>13</v>
      </c>
      <c r="J26" s="45" t="s">
        <v>110</v>
      </c>
      <c r="K26" s="147" t="s">
        <v>42</v>
      </c>
      <c r="L26" s="28">
        <v>30</v>
      </c>
      <c r="M26" s="136" t="s">
        <v>111</v>
      </c>
      <c r="P26" s="6">
        <f t="shared" si="0"/>
        <v>300</v>
      </c>
    </row>
    <row r="27" spans="1:20" ht="52" x14ac:dyDescent="0.35">
      <c r="A27" s="464"/>
      <c r="B27" s="38" t="s">
        <v>46</v>
      </c>
      <c r="C27" s="46" t="s">
        <v>75</v>
      </c>
      <c r="D27" s="145" t="s">
        <v>47</v>
      </c>
      <c r="E27" s="18">
        <v>18</v>
      </c>
      <c r="F27" s="46" t="s">
        <v>69</v>
      </c>
      <c r="H27" s="464"/>
      <c r="I27" s="38" t="s">
        <v>46</v>
      </c>
      <c r="J27" s="38" t="s">
        <v>110</v>
      </c>
      <c r="K27" s="145" t="s">
        <v>47</v>
      </c>
      <c r="L27" s="18">
        <v>18</v>
      </c>
      <c r="M27" s="134" t="s">
        <v>125</v>
      </c>
      <c r="P27" s="6">
        <f t="shared" si="0"/>
        <v>180</v>
      </c>
    </row>
    <row r="28" spans="1:20" ht="51" customHeight="1" x14ac:dyDescent="0.35">
      <c r="A28" s="464"/>
      <c r="B28" s="51" t="s">
        <v>14</v>
      </c>
      <c r="C28" s="52" t="s">
        <v>70</v>
      </c>
      <c r="D28" s="152" t="s">
        <v>48</v>
      </c>
      <c r="E28" s="54">
        <v>48</v>
      </c>
      <c r="F28" s="52" t="s">
        <v>161</v>
      </c>
      <c r="H28" s="464"/>
      <c r="I28" s="51" t="s">
        <v>14</v>
      </c>
      <c r="J28" s="51" t="s">
        <v>110</v>
      </c>
      <c r="K28" s="152" t="s">
        <v>48</v>
      </c>
      <c r="L28" s="54">
        <v>48</v>
      </c>
      <c r="M28" s="137" t="s">
        <v>111</v>
      </c>
      <c r="P28" s="6">
        <f t="shared" si="0"/>
        <v>480</v>
      </c>
    </row>
    <row r="29" spans="1:20" ht="51" customHeight="1" x14ac:dyDescent="0.35">
      <c r="A29" s="464"/>
      <c r="B29" s="55" t="s">
        <v>78</v>
      </c>
      <c r="C29" s="56" t="s">
        <v>162</v>
      </c>
      <c r="D29" s="153" t="s">
        <v>50</v>
      </c>
      <c r="E29" s="58">
        <v>10</v>
      </c>
      <c r="F29" s="56" t="s">
        <v>162</v>
      </c>
      <c r="H29" s="464"/>
      <c r="I29" s="55" t="s">
        <v>78</v>
      </c>
      <c r="J29" s="55" t="s">
        <v>110</v>
      </c>
      <c r="K29" s="153" t="s">
        <v>50</v>
      </c>
      <c r="L29" s="58">
        <v>10</v>
      </c>
      <c r="M29" s="138" t="s">
        <v>126</v>
      </c>
      <c r="P29" s="6">
        <f t="shared" si="0"/>
        <v>100</v>
      </c>
    </row>
    <row r="30" spans="1:20" ht="51" customHeight="1" x14ac:dyDescent="0.35">
      <c r="A30" s="464"/>
      <c r="B30" s="59" t="s">
        <v>52</v>
      </c>
      <c r="C30" s="60" t="s">
        <v>163</v>
      </c>
      <c r="D30" s="154" t="s">
        <v>53</v>
      </c>
      <c r="E30" s="62">
        <v>15</v>
      </c>
      <c r="F30" s="60" t="s">
        <v>163</v>
      </c>
      <c r="H30" s="464"/>
      <c r="I30" s="59" t="s">
        <v>52</v>
      </c>
      <c r="J30" s="59" t="s">
        <v>110</v>
      </c>
      <c r="K30" s="154" t="s">
        <v>53</v>
      </c>
      <c r="L30" s="62">
        <v>15</v>
      </c>
      <c r="M30" s="139" t="s">
        <v>126</v>
      </c>
      <c r="P30" s="6">
        <f t="shared" si="0"/>
        <v>150</v>
      </c>
    </row>
    <row r="31" spans="1:20" ht="26.5" thickBot="1" x14ac:dyDescent="0.4">
      <c r="A31" s="140" t="s">
        <v>9</v>
      </c>
      <c r="B31" s="141"/>
      <c r="C31" s="141"/>
      <c r="D31" s="155"/>
      <c r="E31" s="142">
        <f>SUM(E23:E30)</f>
        <v>346</v>
      </c>
      <c r="F31" s="165"/>
      <c r="H31" s="140" t="s">
        <v>9</v>
      </c>
      <c r="I31" s="141"/>
      <c r="J31" s="141"/>
      <c r="K31" s="155"/>
      <c r="L31" s="142">
        <f>SUM(L23:L30)</f>
        <v>346</v>
      </c>
      <c r="M31" s="143"/>
    </row>
    <row r="32" spans="1:20" ht="26.5" thickBot="1" x14ac:dyDescent="0.4">
      <c r="A32" s="486" t="s">
        <v>139</v>
      </c>
      <c r="B32" s="487"/>
      <c r="C32" s="487"/>
      <c r="D32" s="166"/>
      <c r="E32" s="167">
        <f>E31+E21+E13</f>
        <v>443</v>
      </c>
      <c r="F32" s="168"/>
      <c r="H32" s="486" t="s">
        <v>139</v>
      </c>
      <c r="I32" s="487"/>
      <c r="J32" s="487"/>
      <c r="K32" s="166"/>
      <c r="L32" s="167">
        <f>L31+L21+L13</f>
        <v>443</v>
      </c>
      <c r="M32" s="168"/>
    </row>
    <row r="35" spans="1:12" ht="26.5" thickBot="1" x14ac:dyDescent="0.4"/>
    <row r="36" spans="1:12" ht="56.5" customHeight="1" thickBot="1" x14ac:dyDescent="0.4">
      <c r="A36" s="477" t="s">
        <v>149</v>
      </c>
      <c r="B36" s="478"/>
      <c r="C36" s="478"/>
      <c r="D36" s="478"/>
      <c r="E36" s="479"/>
      <c r="F36" s="6"/>
      <c r="H36" s="477" t="s">
        <v>149</v>
      </c>
      <c r="I36" s="478"/>
      <c r="J36" s="478"/>
      <c r="K36" s="478"/>
      <c r="L36" s="479"/>
    </row>
    <row r="37" spans="1:12" ht="56.5" customHeight="1" thickBot="1" x14ac:dyDescent="0.4">
      <c r="A37" s="192" t="s">
        <v>143</v>
      </c>
      <c r="B37" s="193" t="s">
        <v>143</v>
      </c>
      <c r="C37" s="193" t="s">
        <v>141</v>
      </c>
      <c r="D37" s="194" t="s">
        <v>142</v>
      </c>
      <c r="E37" s="185" t="s">
        <v>144</v>
      </c>
      <c r="F37" s="6"/>
      <c r="H37" s="179" t="s">
        <v>143</v>
      </c>
      <c r="I37" s="180" t="s">
        <v>143</v>
      </c>
      <c r="J37" s="180" t="s">
        <v>141</v>
      </c>
      <c r="K37" s="181" t="s">
        <v>142</v>
      </c>
      <c r="L37" s="182" t="s">
        <v>144</v>
      </c>
    </row>
    <row r="38" spans="1:12" ht="56.5" customHeight="1" x14ac:dyDescent="0.35">
      <c r="A38" s="169" t="s">
        <v>145</v>
      </c>
      <c r="B38" s="170">
        <v>56</v>
      </c>
      <c r="C38" s="171" t="s">
        <v>64</v>
      </c>
      <c r="D38" s="170" t="s">
        <v>159</v>
      </c>
      <c r="E38" s="482" t="s">
        <v>70</v>
      </c>
      <c r="H38" s="176" t="s">
        <v>145</v>
      </c>
      <c r="I38" s="177">
        <v>56</v>
      </c>
      <c r="J38" s="178" t="s">
        <v>66</v>
      </c>
      <c r="K38" s="183" t="s">
        <v>118</v>
      </c>
      <c r="L38" s="480" t="s">
        <v>69</v>
      </c>
    </row>
    <row r="39" spans="1:12" ht="56.5" customHeight="1" x14ac:dyDescent="0.35">
      <c r="A39" s="170" t="s">
        <v>146</v>
      </c>
      <c r="B39" s="170">
        <v>41</v>
      </c>
      <c r="C39" s="171" t="s">
        <v>87</v>
      </c>
      <c r="D39" s="170" t="s">
        <v>158</v>
      </c>
      <c r="E39" s="482"/>
      <c r="H39" s="172" t="s">
        <v>146</v>
      </c>
      <c r="I39" s="170">
        <v>41</v>
      </c>
      <c r="J39" s="171" t="s">
        <v>55</v>
      </c>
      <c r="K39" s="184" t="s">
        <v>147</v>
      </c>
      <c r="L39" s="481"/>
    </row>
    <row r="40" spans="1:12" ht="56.5" customHeight="1" thickBot="1" x14ac:dyDescent="0.4">
      <c r="A40" s="170" t="s">
        <v>82</v>
      </c>
      <c r="B40" s="170">
        <v>346</v>
      </c>
      <c r="C40" s="171" t="s">
        <v>166</v>
      </c>
      <c r="D40" s="170" t="s">
        <v>165</v>
      </c>
      <c r="E40" s="187" t="s">
        <v>167</v>
      </c>
      <c r="H40" s="173" t="s">
        <v>82</v>
      </c>
      <c r="I40" s="174">
        <v>346</v>
      </c>
      <c r="J40" s="175" t="s">
        <v>135</v>
      </c>
      <c r="K40" s="174" t="s">
        <v>148</v>
      </c>
      <c r="L40" s="186" t="s">
        <v>151</v>
      </c>
    </row>
  </sheetData>
  <mergeCells count="34">
    <mergeCell ref="A36:E36"/>
    <mergeCell ref="H36:L36"/>
    <mergeCell ref="L38:L39"/>
    <mergeCell ref="E38:E39"/>
    <mergeCell ref="M17:M20"/>
    <mergeCell ref="H23:H30"/>
    <mergeCell ref="A32:C32"/>
    <mergeCell ref="H32:J32"/>
    <mergeCell ref="M2:M3"/>
    <mergeCell ref="I4:I6"/>
    <mergeCell ref="M4:M6"/>
    <mergeCell ref="I7:I9"/>
    <mergeCell ref="M7:M9"/>
    <mergeCell ref="I10:I12"/>
    <mergeCell ref="M10:M12"/>
    <mergeCell ref="A23:A30"/>
    <mergeCell ref="F17:F20"/>
    <mergeCell ref="H2:H12"/>
    <mergeCell ref="I2:I3"/>
    <mergeCell ref="H15:H20"/>
    <mergeCell ref="I17:I20"/>
    <mergeCell ref="J17:J20"/>
    <mergeCell ref="A15:A20"/>
    <mergeCell ref="B17:B20"/>
    <mergeCell ref="C17:C20"/>
    <mergeCell ref="F7:F9"/>
    <mergeCell ref="A2:A12"/>
    <mergeCell ref="B2:B3"/>
    <mergeCell ref="F2:F3"/>
    <mergeCell ref="B4:B6"/>
    <mergeCell ref="B10:B12"/>
    <mergeCell ref="F10:F12"/>
    <mergeCell ref="F4:F6"/>
    <mergeCell ref="B7:B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J11" sqref="J11"/>
    </sheetView>
  </sheetViews>
  <sheetFormatPr defaultRowHeight="14.5" x14ac:dyDescent="0.35"/>
  <sheetData>
    <row r="1" spans="1:7" ht="15" thickBot="1" x14ac:dyDescent="0.4"/>
    <row r="2" spans="1:7" x14ac:dyDescent="0.35">
      <c r="A2" s="87" t="s">
        <v>107</v>
      </c>
      <c r="B2" s="88" t="s">
        <v>108</v>
      </c>
      <c r="C2" s="88" t="s">
        <v>104</v>
      </c>
      <c r="D2" s="88" t="s">
        <v>23</v>
      </c>
      <c r="E2" s="88" t="s">
        <v>105</v>
      </c>
      <c r="F2" s="88" t="s">
        <v>106</v>
      </c>
      <c r="G2" s="89" t="s">
        <v>82</v>
      </c>
    </row>
    <row r="3" spans="1:7" x14ac:dyDescent="0.35">
      <c r="A3" s="82">
        <v>44214</v>
      </c>
      <c r="B3" s="81">
        <v>1</v>
      </c>
      <c r="C3" s="81">
        <v>1</v>
      </c>
      <c r="D3" s="81">
        <v>2</v>
      </c>
      <c r="E3" s="81"/>
      <c r="F3" s="81"/>
      <c r="G3" s="83"/>
    </row>
    <row r="4" spans="1:7" x14ac:dyDescent="0.35">
      <c r="A4" s="82">
        <v>44215</v>
      </c>
      <c r="B4" s="81"/>
      <c r="C4" s="81"/>
      <c r="D4" s="81">
        <v>1</v>
      </c>
      <c r="E4" s="81">
        <v>2</v>
      </c>
      <c r="F4" s="81"/>
      <c r="G4" s="83"/>
    </row>
    <row r="5" spans="1:7" x14ac:dyDescent="0.35">
      <c r="A5" s="82">
        <v>44216</v>
      </c>
      <c r="B5" s="81"/>
      <c r="C5" s="81"/>
      <c r="D5" s="81"/>
      <c r="E5" s="81"/>
      <c r="F5" s="81">
        <v>2</v>
      </c>
      <c r="G5" s="83"/>
    </row>
    <row r="6" spans="1:7" x14ac:dyDescent="0.35">
      <c r="A6" s="82">
        <v>44217</v>
      </c>
      <c r="B6" s="81"/>
      <c r="C6" s="81"/>
      <c r="D6" s="81"/>
      <c r="E6" s="81"/>
      <c r="F6" s="81">
        <v>2</v>
      </c>
      <c r="G6" s="83"/>
    </row>
    <row r="7" spans="1:7" x14ac:dyDescent="0.35">
      <c r="A7" s="82">
        <v>44218</v>
      </c>
      <c r="B7" s="81"/>
      <c r="C7" s="81"/>
      <c r="D7" s="81"/>
      <c r="E7" s="81"/>
      <c r="F7" s="81"/>
      <c r="G7" s="83">
        <v>3</v>
      </c>
    </row>
    <row r="8" spans="1:7" x14ac:dyDescent="0.35">
      <c r="A8" s="82">
        <v>44219</v>
      </c>
      <c r="B8" s="81"/>
      <c r="C8" s="81"/>
      <c r="D8" s="81"/>
      <c r="E8" s="81"/>
      <c r="F8" s="81"/>
      <c r="G8" s="83">
        <v>3</v>
      </c>
    </row>
    <row r="9" spans="1:7" x14ac:dyDescent="0.35">
      <c r="A9" s="82">
        <v>44220</v>
      </c>
      <c r="B9" s="81"/>
      <c r="C9" s="81"/>
      <c r="D9" s="81"/>
      <c r="E9" s="81"/>
      <c r="F9" s="81"/>
      <c r="G9" s="83">
        <v>3</v>
      </c>
    </row>
    <row r="10" spans="1:7" x14ac:dyDescent="0.35">
      <c r="A10" s="82">
        <v>44221</v>
      </c>
      <c r="B10" s="81"/>
      <c r="C10" s="81"/>
      <c r="D10" s="81"/>
      <c r="E10" s="81"/>
      <c r="F10" s="81"/>
      <c r="G10" s="83">
        <v>3</v>
      </c>
    </row>
    <row r="11" spans="1:7" x14ac:dyDescent="0.35">
      <c r="A11" s="82">
        <v>44222</v>
      </c>
      <c r="B11" s="81"/>
      <c r="C11" s="81"/>
      <c r="D11" s="81"/>
      <c r="E11" s="81"/>
      <c r="F11" s="81"/>
      <c r="G11" s="83">
        <v>3</v>
      </c>
    </row>
    <row r="12" spans="1:7" x14ac:dyDescent="0.35">
      <c r="A12" s="82">
        <v>44223</v>
      </c>
      <c r="B12" s="81"/>
      <c r="C12" s="81"/>
      <c r="D12" s="81"/>
      <c r="E12" s="81"/>
      <c r="F12" s="81"/>
      <c r="G12" s="83"/>
    </row>
    <row r="13" spans="1:7" x14ac:dyDescent="0.35">
      <c r="A13" s="82">
        <v>44224</v>
      </c>
      <c r="B13" s="81"/>
      <c r="C13" s="81"/>
      <c r="D13" s="81"/>
      <c r="E13" s="81"/>
      <c r="F13" s="81"/>
      <c r="G13" s="83"/>
    </row>
    <row r="14" spans="1:7" x14ac:dyDescent="0.35">
      <c r="A14" s="82">
        <v>44225</v>
      </c>
      <c r="B14" s="81"/>
      <c r="C14" s="81"/>
      <c r="D14" s="81"/>
      <c r="E14" s="81"/>
      <c r="F14" s="81"/>
      <c r="G14" s="83"/>
    </row>
    <row r="15" spans="1:7" x14ac:dyDescent="0.35">
      <c r="A15" s="82">
        <v>44226</v>
      </c>
      <c r="B15" s="81"/>
      <c r="C15" s="81"/>
      <c r="D15" s="81"/>
      <c r="E15" s="81"/>
      <c r="F15" s="81"/>
      <c r="G15" s="83">
        <v>1</v>
      </c>
    </row>
    <row r="16" spans="1:7" ht="15" thickBot="1" x14ac:dyDescent="0.4">
      <c r="A16" s="84" t="s">
        <v>21</v>
      </c>
      <c r="B16" s="85">
        <v>1</v>
      </c>
      <c r="C16" s="85">
        <f>SUM(C3:C15)</f>
        <v>1</v>
      </c>
      <c r="D16" s="85">
        <f>SUM(D3:D15)</f>
        <v>3</v>
      </c>
      <c r="E16" s="85">
        <f>SUM(E3:E15)</f>
        <v>2</v>
      </c>
      <c r="F16" s="85">
        <f>SUM(F3:F15)</f>
        <v>4</v>
      </c>
      <c r="G16" s="86">
        <f>SUM(G3:G15)</f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zoomScale="50" zoomScaleNormal="50" workbookViewId="0">
      <selection activeCell="E7" sqref="E7"/>
    </sheetView>
  </sheetViews>
  <sheetFormatPr defaultColWidth="8.81640625" defaultRowHeight="26" x14ac:dyDescent="0.35"/>
  <cols>
    <col min="1" max="1" width="17.1796875" style="6" customWidth="1"/>
    <col min="2" max="2" width="22.81640625" style="6" bestFit="1" customWidth="1"/>
    <col min="3" max="3" width="21.54296875" style="6" bestFit="1" customWidth="1"/>
    <col min="4" max="5" width="20.54296875" style="6" customWidth="1"/>
    <col min="6" max="7" width="19.1796875" style="77" customWidth="1"/>
    <col min="8" max="8" width="17.1796875" style="6" customWidth="1"/>
    <col min="9" max="9" width="15" style="6" customWidth="1"/>
    <col min="10" max="10" width="42.1796875" style="6" customWidth="1"/>
    <col min="11" max="11" width="15.54296875" style="6" customWidth="1"/>
    <col min="12" max="12" width="13.453125" style="6" customWidth="1"/>
    <col min="13" max="13" width="15" style="6" customWidth="1"/>
    <col min="14" max="14" width="18.81640625" style="77" customWidth="1"/>
    <col min="15" max="15" width="16.1796875" style="78" customWidth="1"/>
    <col min="16" max="16" width="24.81640625" style="6" customWidth="1"/>
    <col min="17" max="17" width="36.81640625" style="6" customWidth="1"/>
    <col min="18" max="18" width="15.1796875" style="6" customWidth="1"/>
    <col min="19" max="21" width="8.81640625" style="6"/>
    <col min="22" max="22" width="23.81640625" style="6" customWidth="1"/>
    <col min="23" max="16384" width="8.81640625" style="6"/>
  </cols>
  <sheetData>
    <row r="1" spans="1:17" ht="153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77</v>
      </c>
      <c r="F1" s="3" t="s">
        <v>4</v>
      </c>
      <c r="G1" s="3" t="s">
        <v>99</v>
      </c>
      <c r="H1" s="2" t="s">
        <v>22</v>
      </c>
      <c r="I1" s="2" t="s">
        <v>5</v>
      </c>
      <c r="J1" s="2" t="s">
        <v>6</v>
      </c>
      <c r="K1" s="2" t="s">
        <v>7</v>
      </c>
      <c r="L1" s="2" t="s">
        <v>17</v>
      </c>
      <c r="M1" s="2" t="s">
        <v>20</v>
      </c>
      <c r="N1" s="3" t="s">
        <v>15</v>
      </c>
      <c r="O1" s="4" t="s">
        <v>16</v>
      </c>
      <c r="P1" s="2" t="s">
        <v>19</v>
      </c>
      <c r="Q1" s="5" t="s">
        <v>8</v>
      </c>
    </row>
    <row r="2" spans="1:17" ht="127.5" x14ac:dyDescent="0.35">
      <c r="A2" s="488" t="s">
        <v>112</v>
      </c>
      <c r="B2" s="310" t="s">
        <v>10</v>
      </c>
      <c r="C2" s="7"/>
      <c r="D2" s="312">
        <v>4</v>
      </c>
      <c r="E2" s="7" t="s">
        <v>76</v>
      </c>
      <c r="F2" s="8" t="s">
        <v>66</v>
      </c>
      <c r="G2" s="8" t="s">
        <v>64</v>
      </c>
      <c r="H2" s="9" t="s">
        <v>45</v>
      </c>
      <c r="I2" s="10" t="s">
        <v>60</v>
      </c>
      <c r="J2" s="11" t="s">
        <v>56</v>
      </c>
      <c r="K2" s="11">
        <v>4</v>
      </c>
      <c r="L2" s="11">
        <f>K2*10</f>
        <v>40</v>
      </c>
      <c r="M2" s="10">
        <f>K2*5</f>
        <v>20</v>
      </c>
      <c r="N2" s="8" t="s">
        <v>65</v>
      </c>
      <c r="O2" s="19" t="s">
        <v>18</v>
      </c>
      <c r="P2" s="13"/>
      <c r="Q2" s="14"/>
    </row>
    <row r="3" spans="1:17" x14ac:dyDescent="0.35">
      <c r="A3" s="489"/>
      <c r="B3" s="310"/>
      <c r="C3" s="7"/>
      <c r="D3" s="313"/>
      <c r="E3" s="7"/>
      <c r="F3" s="8" t="s">
        <v>64</v>
      </c>
      <c r="G3" s="8" t="s">
        <v>65</v>
      </c>
      <c r="H3" s="9" t="s">
        <v>45</v>
      </c>
      <c r="I3" s="10" t="s">
        <v>59</v>
      </c>
      <c r="J3" s="11" t="s">
        <v>57</v>
      </c>
      <c r="K3" s="11">
        <v>5</v>
      </c>
      <c r="L3" s="11">
        <f>K3*10</f>
        <v>50</v>
      </c>
      <c r="M3" s="10">
        <f t="shared" ref="M3:M18" si="0">K3*5</f>
        <v>25</v>
      </c>
      <c r="N3" s="8" t="s">
        <v>68</v>
      </c>
      <c r="O3" s="19" t="s">
        <v>38</v>
      </c>
      <c r="P3" s="13"/>
      <c r="Q3" s="14"/>
    </row>
    <row r="4" spans="1:17" ht="76.5" x14ac:dyDescent="0.35">
      <c r="A4" s="90" t="s">
        <v>113</v>
      </c>
      <c r="B4" s="10" t="s">
        <v>10</v>
      </c>
      <c r="C4" s="36"/>
      <c r="D4" s="7">
        <v>4</v>
      </c>
      <c r="E4" s="7"/>
      <c r="F4" s="8" t="s">
        <v>68</v>
      </c>
      <c r="G4" s="8" t="s">
        <v>65</v>
      </c>
      <c r="H4" s="9" t="s">
        <v>45</v>
      </c>
      <c r="I4" s="10" t="s">
        <v>60</v>
      </c>
      <c r="J4" s="11" t="s">
        <v>26</v>
      </c>
      <c r="K4" s="11">
        <v>4</v>
      </c>
      <c r="L4" s="10">
        <f>K4*10</f>
        <v>40</v>
      </c>
      <c r="M4" s="10">
        <f>K4*5</f>
        <v>20</v>
      </c>
      <c r="N4" s="8" t="s">
        <v>94</v>
      </c>
      <c r="O4" s="19" t="s">
        <v>18</v>
      </c>
      <c r="P4" s="13"/>
      <c r="Q4" s="14"/>
    </row>
    <row r="5" spans="1:17" x14ac:dyDescent="0.35">
      <c r="A5" s="90" t="s">
        <v>115</v>
      </c>
      <c r="B5" s="10" t="s">
        <v>10</v>
      </c>
      <c r="C5" s="7"/>
      <c r="D5" s="7">
        <v>4</v>
      </c>
      <c r="E5" s="7">
        <v>1</v>
      </c>
      <c r="F5" s="8" t="s">
        <v>110</v>
      </c>
      <c r="G5" s="8"/>
      <c r="H5" s="9" t="s">
        <v>63</v>
      </c>
      <c r="I5" s="10" t="s">
        <v>84</v>
      </c>
      <c r="J5" s="11" t="s">
        <v>83</v>
      </c>
      <c r="K5" s="11">
        <v>23</v>
      </c>
      <c r="L5" s="11">
        <f>K5*10</f>
        <v>230</v>
      </c>
      <c r="M5" s="10">
        <f>K5*5</f>
        <v>115</v>
      </c>
      <c r="N5" s="8" t="s">
        <v>111</v>
      </c>
      <c r="O5" s="19" t="s">
        <v>38</v>
      </c>
      <c r="P5" s="13"/>
      <c r="Q5" s="14"/>
    </row>
    <row r="6" spans="1:17" x14ac:dyDescent="0.35">
      <c r="A6" s="90" t="s">
        <v>113</v>
      </c>
      <c r="B6" s="39" t="s">
        <v>12</v>
      </c>
      <c r="C6" s="40"/>
      <c r="D6" s="13">
        <v>3</v>
      </c>
      <c r="E6" s="13"/>
      <c r="F6" s="41" t="s">
        <v>65</v>
      </c>
      <c r="G6" s="41"/>
      <c r="H6" s="42" t="s">
        <v>80</v>
      </c>
      <c r="I6" s="39" t="s">
        <v>60</v>
      </c>
      <c r="J6" s="43" t="s">
        <v>40</v>
      </c>
      <c r="K6" s="43">
        <v>2</v>
      </c>
      <c r="L6" s="44">
        <f>K6*10</f>
        <v>20</v>
      </c>
      <c r="M6" s="39">
        <f>K6*5</f>
        <v>10</v>
      </c>
      <c r="N6" s="41" t="s">
        <v>65</v>
      </c>
      <c r="O6" s="6"/>
      <c r="P6" s="13"/>
      <c r="Q6" s="14"/>
    </row>
    <row r="7" spans="1:17" x14ac:dyDescent="0.35">
      <c r="A7" s="90" t="s">
        <v>115</v>
      </c>
      <c r="B7" s="48" t="s">
        <v>12</v>
      </c>
      <c r="C7" s="44"/>
      <c r="D7" s="44">
        <v>3</v>
      </c>
      <c r="E7" s="44"/>
      <c r="F7" s="49" t="s">
        <v>68</v>
      </c>
      <c r="G7" s="49"/>
      <c r="H7" s="50" t="s">
        <v>63</v>
      </c>
      <c r="I7" s="44" t="s">
        <v>59</v>
      </c>
      <c r="J7" s="43" t="s">
        <v>39</v>
      </c>
      <c r="K7" s="43">
        <v>15</v>
      </c>
      <c r="L7" s="43">
        <f>K7*8</f>
        <v>120</v>
      </c>
      <c r="M7" s="44">
        <f t="shared" ref="M7" si="1">K7*5</f>
        <v>75</v>
      </c>
      <c r="N7" s="49" t="s">
        <v>55</v>
      </c>
      <c r="O7" s="19" t="s">
        <v>27</v>
      </c>
      <c r="P7" s="13"/>
      <c r="Q7" s="14"/>
    </row>
    <row r="8" spans="1:17" ht="153" x14ac:dyDescent="0.35">
      <c r="A8" s="488" t="s">
        <v>112</v>
      </c>
      <c r="B8" s="299" t="s">
        <v>11</v>
      </c>
      <c r="C8" s="15"/>
      <c r="D8" s="299">
        <v>4</v>
      </c>
      <c r="E8" s="15"/>
      <c r="F8" s="16" t="s">
        <v>66</v>
      </c>
      <c r="G8" s="16" t="s">
        <v>68</v>
      </c>
      <c r="H8" s="17" t="s">
        <v>45</v>
      </c>
      <c r="I8" s="15" t="s">
        <v>59</v>
      </c>
      <c r="J8" s="18" t="s">
        <v>58</v>
      </c>
      <c r="K8" s="15">
        <v>5</v>
      </c>
      <c r="L8" s="18">
        <f t="shared" ref="L8:L18" si="2">K8*10</f>
        <v>50</v>
      </c>
      <c r="M8" s="15">
        <f t="shared" si="0"/>
        <v>25</v>
      </c>
      <c r="N8" s="495" t="s">
        <v>30</v>
      </c>
      <c r="O8" s="296" t="s">
        <v>38</v>
      </c>
      <c r="P8" s="13"/>
      <c r="Q8" s="14"/>
    </row>
    <row r="9" spans="1:17" ht="204" x14ac:dyDescent="0.35">
      <c r="A9" s="493"/>
      <c r="B9" s="299"/>
      <c r="C9" s="15"/>
      <c r="D9" s="299"/>
      <c r="E9" s="15"/>
      <c r="F9" s="16" t="s">
        <v>66</v>
      </c>
      <c r="G9" s="16" t="s">
        <v>94</v>
      </c>
      <c r="H9" s="17" t="s">
        <v>45</v>
      </c>
      <c r="I9" s="15" t="s">
        <v>59</v>
      </c>
      <c r="J9" s="18" t="s">
        <v>37</v>
      </c>
      <c r="K9" s="18">
        <v>7</v>
      </c>
      <c r="L9" s="18">
        <f>K9*10</f>
        <v>70</v>
      </c>
      <c r="M9" s="15">
        <f t="shared" si="0"/>
        <v>35</v>
      </c>
      <c r="N9" s="496"/>
      <c r="O9" s="296"/>
      <c r="P9" s="13"/>
      <c r="Q9" s="14"/>
    </row>
    <row r="10" spans="1:17" x14ac:dyDescent="0.35">
      <c r="A10" s="489"/>
      <c r="B10" s="299"/>
      <c r="C10" s="15"/>
      <c r="D10" s="299"/>
      <c r="E10" s="15"/>
      <c r="F10" s="16" t="s">
        <v>64</v>
      </c>
      <c r="G10" s="16" t="s">
        <v>68</v>
      </c>
      <c r="H10" s="17" t="s">
        <v>63</v>
      </c>
      <c r="I10" s="15" t="s">
        <v>59</v>
      </c>
      <c r="J10" s="18" t="s">
        <v>32</v>
      </c>
      <c r="K10" s="15">
        <v>9</v>
      </c>
      <c r="L10" s="18">
        <f>K10*10</f>
        <v>90</v>
      </c>
      <c r="M10" s="15">
        <f t="shared" si="0"/>
        <v>45</v>
      </c>
      <c r="N10" s="16" t="s">
        <v>74</v>
      </c>
      <c r="O10" s="296"/>
      <c r="P10" s="13"/>
      <c r="Q10" s="14"/>
    </row>
    <row r="11" spans="1:17" x14ac:dyDescent="0.35">
      <c r="A11" s="90" t="s">
        <v>113</v>
      </c>
      <c r="B11" s="15" t="s">
        <v>11</v>
      </c>
      <c r="C11" s="37"/>
      <c r="D11" s="38">
        <v>4</v>
      </c>
      <c r="E11" s="38">
        <v>4</v>
      </c>
      <c r="F11" s="16" t="s">
        <v>90</v>
      </c>
      <c r="G11" s="16" t="s">
        <v>100</v>
      </c>
      <c r="H11" s="17" t="s">
        <v>63</v>
      </c>
      <c r="I11" s="15" t="s">
        <v>72</v>
      </c>
      <c r="J11" s="18" t="s">
        <v>29</v>
      </c>
      <c r="K11" s="18">
        <v>27</v>
      </c>
      <c r="L11" s="15">
        <f>K11*10</f>
        <v>270</v>
      </c>
      <c r="M11" s="15">
        <f>K11*5</f>
        <v>135</v>
      </c>
      <c r="N11" s="16" t="s">
        <v>91</v>
      </c>
      <c r="O11" s="19" t="s">
        <v>31</v>
      </c>
      <c r="P11" s="13"/>
      <c r="Q11" s="14"/>
    </row>
    <row r="12" spans="1:17" ht="52" x14ac:dyDescent="0.35">
      <c r="A12" s="90" t="s">
        <v>115</v>
      </c>
      <c r="B12" s="38" t="s">
        <v>11</v>
      </c>
      <c r="C12" s="15"/>
      <c r="D12" s="15">
        <v>6</v>
      </c>
      <c r="E12" s="15">
        <v>6</v>
      </c>
      <c r="F12" s="46" t="s">
        <v>92</v>
      </c>
      <c r="G12" s="46"/>
      <c r="H12" s="17" t="s">
        <v>85</v>
      </c>
      <c r="I12" s="15" t="s">
        <v>84</v>
      </c>
      <c r="J12" s="47" t="s">
        <v>28</v>
      </c>
      <c r="K12" s="47">
        <v>187</v>
      </c>
      <c r="L12" s="18">
        <f t="shared" ref="L12" si="3">K12*10</f>
        <v>1870</v>
      </c>
      <c r="M12" s="15">
        <f>K12*5</f>
        <v>935</v>
      </c>
      <c r="N12" s="16" t="s">
        <v>93</v>
      </c>
      <c r="O12" s="19" t="s">
        <v>86</v>
      </c>
      <c r="P12" s="13"/>
      <c r="Q12" s="14"/>
    </row>
    <row r="13" spans="1:17" ht="127.5" x14ac:dyDescent="0.35">
      <c r="A13" s="488" t="s">
        <v>112</v>
      </c>
      <c r="B13" s="311" t="s">
        <v>33</v>
      </c>
      <c r="C13" s="21"/>
      <c r="D13" s="494">
        <v>4</v>
      </c>
      <c r="E13" s="21"/>
      <c r="F13" s="22" t="s">
        <v>66</v>
      </c>
      <c r="G13" s="22" t="s">
        <v>97</v>
      </c>
      <c r="H13" s="23" t="s">
        <v>45</v>
      </c>
      <c r="I13" s="21" t="s">
        <v>59</v>
      </c>
      <c r="J13" s="24" t="s">
        <v>34</v>
      </c>
      <c r="K13" s="24">
        <v>5</v>
      </c>
      <c r="L13" s="24">
        <f t="shared" si="2"/>
        <v>50</v>
      </c>
      <c r="M13" s="21">
        <f t="shared" si="0"/>
        <v>25</v>
      </c>
      <c r="N13" s="22" t="s">
        <v>75</v>
      </c>
      <c r="O13" s="297" t="s">
        <v>18</v>
      </c>
      <c r="P13" s="13"/>
      <c r="Q13" s="14" t="s">
        <v>79</v>
      </c>
    </row>
    <row r="14" spans="1:17" ht="127.5" x14ac:dyDescent="0.35">
      <c r="A14" s="493"/>
      <c r="B14" s="311"/>
      <c r="C14" s="21"/>
      <c r="D14" s="494"/>
      <c r="E14" s="21"/>
      <c r="F14" s="22" t="s">
        <v>66</v>
      </c>
      <c r="G14" s="22" t="s">
        <v>98</v>
      </c>
      <c r="H14" s="23" t="s">
        <v>45</v>
      </c>
      <c r="I14" s="21" t="s">
        <v>59</v>
      </c>
      <c r="J14" s="24" t="s">
        <v>35</v>
      </c>
      <c r="K14" s="24">
        <v>4</v>
      </c>
      <c r="L14" s="24">
        <f t="shared" si="2"/>
        <v>40</v>
      </c>
      <c r="M14" s="21">
        <f t="shared" si="0"/>
        <v>20</v>
      </c>
      <c r="N14" s="22" t="s">
        <v>69</v>
      </c>
      <c r="O14" s="297"/>
      <c r="P14" s="13"/>
      <c r="Q14" s="14"/>
    </row>
    <row r="15" spans="1:17" ht="102" x14ac:dyDescent="0.35">
      <c r="A15" s="489"/>
      <c r="B15" s="311"/>
      <c r="C15" s="21"/>
      <c r="D15" s="494"/>
      <c r="E15" s="21"/>
      <c r="F15" s="22" t="s">
        <v>64</v>
      </c>
      <c r="G15" s="22" t="s">
        <v>75</v>
      </c>
      <c r="H15" s="23" t="s">
        <v>109</v>
      </c>
      <c r="I15" s="21" t="s">
        <v>60</v>
      </c>
      <c r="J15" s="24" t="s">
        <v>36</v>
      </c>
      <c r="K15" s="24">
        <v>4</v>
      </c>
      <c r="L15" s="24">
        <f t="shared" si="2"/>
        <v>40</v>
      </c>
      <c r="M15" s="21">
        <f t="shared" si="0"/>
        <v>20</v>
      </c>
      <c r="N15" s="22" t="s">
        <v>70</v>
      </c>
      <c r="O15" s="297"/>
      <c r="P15" s="13"/>
      <c r="Q15" s="14"/>
    </row>
    <row r="16" spans="1:17" ht="102" x14ac:dyDescent="0.35">
      <c r="A16" s="488" t="s">
        <v>112</v>
      </c>
      <c r="B16" s="300" t="s">
        <v>13</v>
      </c>
      <c r="C16" s="25"/>
      <c r="D16" s="300">
        <v>6</v>
      </c>
      <c r="E16" s="25"/>
      <c r="F16" s="26" t="s">
        <v>66</v>
      </c>
      <c r="G16" s="26" t="s">
        <v>97</v>
      </c>
      <c r="H16" s="27" t="s">
        <v>41</v>
      </c>
      <c r="I16" s="25" t="s">
        <v>72</v>
      </c>
      <c r="J16" s="28" t="s">
        <v>44</v>
      </c>
      <c r="K16" s="28">
        <v>4</v>
      </c>
      <c r="L16" s="28">
        <f t="shared" si="2"/>
        <v>40</v>
      </c>
      <c r="M16" s="25">
        <f t="shared" si="0"/>
        <v>20</v>
      </c>
      <c r="N16" s="26" t="s">
        <v>75</v>
      </c>
      <c r="O16" s="297" t="s">
        <v>18</v>
      </c>
      <c r="P16" s="13"/>
      <c r="Q16" s="14"/>
    </row>
    <row r="17" spans="1:17" x14ac:dyDescent="0.35">
      <c r="A17" s="493"/>
      <c r="B17" s="300"/>
      <c r="C17" s="25"/>
      <c r="D17" s="300"/>
      <c r="E17" s="25"/>
      <c r="F17" s="26" t="s">
        <v>64</v>
      </c>
      <c r="G17" s="26" t="s">
        <v>98</v>
      </c>
      <c r="H17" s="27" t="s">
        <v>45</v>
      </c>
      <c r="I17" s="25" t="s">
        <v>73</v>
      </c>
      <c r="J17" s="28" t="s">
        <v>62</v>
      </c>
      <c r="K17" s="25">
        <v>4</v>
      </c>
      <c r="L17" s="28">
        <f t="shared" si="2"/>
        <v>40</v>
      </c>
      <c r="M17" s="25">
        <f t="shared" si="0"/>
        <v>20</v>
      </c>
      <c r="N17" s="26" t="s">
        <v>69</v>
      </c>
      <c r="O17" s="297"/>
      <c r="P17" s="13"/>
      <c r="Q17" s="14"/>
    </row>
    <row r="18" spans="1:17" ht="127.5" x14ac:dyDescent="0.35">
      <c r="A18" s="489"/>
      <c r="B18" s="300"/>
      <c r="C18" s="25"/>
      <c r="D18" s="300"/>
      <c r="E18" s="25"/>
      <c r="F18" s="26" t="s">
        <v>66</v>
      </c>
      <c r="G18" s="26" t="s">
        <v>75</v>
      </c>
      <c r="H18" s="27" t="s">
        <v>41</v>
      </c>
      <c r="I18" s="25" t="s">
        <v>72</v>
      </c>
      <c r="J18" s="28" t="s">
        <v>67</v>
      </c>
      <c r="K18" s="28">
        <v>5</v>
      </c>
      <c r="L18" s="28">
        <f t="shared" si="2"/>
        <v>50</v>
      </c>
      <c r="M18" s="25">
        <f t="shared" si="0"/>
        <v>25</v>
      </c>
      <c r="N18" s="26" t="s">
        <v>70</v>
      </c>
      <c r="O18" s="297"/>
      <c r="P18" s="13"/>
      <c r="Q18" s="14"/>
    </row>
    <row r="19" spans="1:17" x14ac:dyDescent="0.35">
      <c r="A19" s="298" t="s">
        <v>113</v>
      </c>
      <c r="B19" s="300" t="s">
        <v>13</v>
      </c>
      <c r="C19" s="307"/>
      <c r="D19" s="490">
        <v>6</v>
      </c>
      <c r="E19" s="45"/>
      <c r="F19" s="26" t="s">
        <v>65</v>
      </c>
      <c r="G19" s="26" t="s">
        <v>65</v>
      </c>
      <c r="H19" s="292" t="s">
        <v>81</v>
      </c>
      <c r="I19" s="25"/>
      <c r="J19" s="28" t="s">
        <v>43</v>
      </c>
      <c r="K19" s="28">
        <v>3</v>
      </c>
      <c r="L19" s="25">
        <f t="shared" ref="L19:L22" si="4">K19*10</f>
        <v>30</v>
      </c>
      <c r="M19" s="25">
        <f t="shared" ref="M19:M22" si="5">K19*5</f>
        <v>15</v>
      </c>
      <c r="N19" s="26" t="s">
        <v>68</v>
      </c>
      <c r="O19" s="19" t="s">
        <v>27</v>
      </c>
      <c r="P19" s="13"/>
      <c r="Q19" s="14"/>
    </row>
    <row r="20" spans="1:17" x14ac:dyDescent="0.35">
      <c r="A20" s="298"/>
      <c r="B20" s="300"/>
      <c r="C20" s="308"/>
      <c r="D20" s="491"/>
      <c r="E20" s="45"/>
      <c r="F20" s="26" t="s">
        <v>65</v>
      </c>
      <c r="G20" s="26" t="s">
        <v>65</v>
      </c>
      <c r="H20" s="293"/>
      <c r="I20" s="25"/>
      <c r="J20" s="28" t="s">
        <v>49</v>
      </c>
      <c r="K20" s="28">
        <v>3</v>
      </c>
      <c r="L20" s="25">
        <f t="shared" si="4"/>
        <v>30</v>
      </c>
      <c r="M20" s="25">
        <f t="shared" si="5"/>
        <v>15</v>
      </c>
      <c r="N20" s="26" t="s">
        <v>65</v>
      </c>
      <c r="O20" s="19"/>
      <c r="P20" s="13"/>
      <c r="Q20" s="14"/>
    </row>
    <row r="21" spans="1:17" x14ac:dyDescent="0.35">
      <c r="A21" s="298"/>
      <c r="B21" s="300"/>
      <c r="C21" s="308"/>
      <c r="D21" s="491"/>
      <c r="E21" s="45"/>
      <c r="F21" s="26" t="s">
        <v>65</v>
      </c>
      <c r="G21" s="26" t="s">
        <v>65</v>
      </c>
      <c r="H21" s="293"/>
      <c r="I21" s="25"/>
      <c r="J21" s="28" t="s">
        <v>51</v>
      </c>
      <c r="K21" s="28">
        <v>1</v>
      </c>
      <c r="L21" s="25">
        <f t="shared" si="4"/>
        <v>10</v>
      </c>
      <c r="M21" s="25">
        <f t="shared" si="5"/>
        <v>5</v>
      </c>
      <c r="N21" s="26" t="s">
        <v>65</v>
      </c>
      <c r="O21" s="19"/>
      <c r="P21" s="13"/>
      <c r="Q21" s="14"/>
    </row>
    <row r="22" spans="1:17" x14ac:dyDescent="0.35">
      <c r="A22" s="298"/>
      <c r="B22" s="300"/>
      <c r="C22" s="309"/>
      <c r="D22" s="492"/>
      <c r="E22" s="45"/>
      <c r="F22" s="26" t="s">
        <v>65</v>
      </c>
      <c r="G22" s="26" t="s">
        <v>65</v>
      </c>
      <c r="H22" s="294"/>
      <c r="I22" s="25"/>
      <c r="J22" s="28" t="s">
        <v>54</v>
      </c>
      <c r="K22" s="28">
        <v>1</v>
      </c>
      <c r="L22" s="25">
        <f t="shared" si="4"/>
        <v>10</v>
      </c>
      <c r="M22" s="25">
        <f t="shared" si="5"/>
        <v>5</v>
      </c>
      <c r="N22" s="26" t="s">
        <v>65</v>
      </c>
      <c r="O22" s="19"/>
      <c r="P22" s="13"/>
      <c r="Q22" s="14"/>
    </row>
    <row r="23" spans="1:17" x14ac:dyDescent="0.35">
      <c r="A23" s="298" t="s">
        <v>114</v>
      </c>
      <c r="B23" s="45" t="s">
        <v>13</v>
      </c>
      <c r="C23" s="25"/>
      <c r="D23" s="25">
        <v>4</v>
      </c>
      <c r="E23" s="25"/>
      <c r="F23" s="26" t="s">
        <v>68</v>
      </c>
      <c r="G23" s="26" t="s">
        <v>87</v>
      </c>
      <c r="H23" s="27" t="s">
        <v>63</v>
      </c>
      <c r="I23" s="25" t="s">
        <v>84</v>
      </c>
      <c r="J23" s="28" t="s">
        <v>42</v>
      </c>
      <c r="K23" s="28">
        <v>30</v>
      </c>
      <c r="L23" s="28">
        <f>K23*10</f>
        <v>300</v>
      </c>
      <c r="M23" s="25">
        <f>K23*5</f>
        <v>150</v>
      </c>
      <c r="N23" s="26" t="s">
        <v>94</v>
      </c>
      <c r="O23" s="19" t="s">
        <v>116</v>
      </c>
      <c r="P23" s="13"/>
      <c r="Q23" s="14"/>
    </row>
    <row r="24" spans="1:17" x14ac:dyDescent="0.35">
      <c r="A24" s="298"/>
      <c r="B24" s="38" t="s">
        <v>46</v>
      </c>
      <c r="C24" s="15"/>
      <c r="D24" s="15">
        <v>2</v>
      </c>
      <c r="E24" s="15"/>
      <c r="F24" s="16" t="s">
        <v>68</v>
      </c>
      <c r="G24" s="16" t="s">
        <v>87</v>
      </c>
      <c r="H24" s="17" t="s">
        <v>45</v>
      </c>
      <c r="I24" s="15" t="s">
        <v>84</v>
      </c>
      <c r="J24" s="18" t="s">
        <v>47</v>
      </c>
      <c r="K24" s="18">
        <v>18</v>
      </c>
      <c r="L24" s="18">
        <f>K24*10</f>
        <v>180</v>
      </c>
      <c r="M24" s="15">
        <f>K24*5</f>
        <v>90</v>
      </c>
      <c r="N24" s="16" t="s">
        <v>95</v>
      </c>
      <c r="O24" s="19" t="s">
        <v>25</v>
      </c>
      <c r="P24" s="13"/>
      <c r="Q24" s="14"/>
    </row>
    <row r="25" spans="1:17" x14ac:dyDescent="0.35">
      <c r="A25" s="298"/>
      <c r="B25" s="51" t="s">
        <v>14</v>
      </c>
      <c r="C25" s="51"/>
      <c r="D25" s="51">
        <v>4</v>
      </c>
      <c r="E25" s="51"/>
      <c r="F25" s="52" t="s">
        <v>96</v>
      </c>
      <c r="G25" s="52" t="s">
        <v>102</v>
      </c>
      <c r="H25" s="53" t="s">
        <v>88</v>
      </c>
      <c r="I25" s="51" t="s">
        <v>84</v>
      </c>
      <c r="J25" s="54" t="s">
        <v>48</v>
      </c>
      <c r="K25" s="54">
        <v>48</v>
      </c>
      <c r="L25" s="54">
        <f>K25*10</f>
        <v>480</v>
      </c>
      <c r="M25" s="51">
        <f>K25*5</f>
        <v>240</v>
      </c>
      <c r="N25" s="52" t="s">
        <v>101</v>
      </c>
      <c r="O25" s="19" t="s">
        <v>117</v>
      </c>
      <c r="P25" s="13"/>
      <c r="Q25" s="14"/>
    </row>
    <row r="26" spans="1:17" x14ac:dyDescent="0.35">
      <c r="A26" s="298"/>
      <c r="B26" s="55" t="s">
        <v>78</v>
      </c>
      <c r="C26" s="55"/>
      <c r="D26" s="55">
        <v>2</v>
      </c>
      <c r="E26" s="55"/>
      <c r="F26" s="56" t="s">
        <v>70</v>
      </c>
      <c r="G26" s="56"/>
      <c r="H26" s="57" t="s">
        <v>41</v>
      </c>
      <c r="I26" s="55" t="s">
        <v>60</v>
      </c>
      <c r="J26" s="58" t="s">
        <v>50</v>
      </c>
      <c r="K26" s="58">
        <v>10</v>
      </c>
      <c r="L26" s="58">
        <f>K26*10</f>
        <v>100</v>
      </c>
      <c r="M26" s="55">
        <v>35</v>
      </c>
      <c r="N26" s="56" t="s">
        <v>71</v>
      </c>
      <c r="O26" s="19" t="s">
        <v>103</v>
      </c>
      <c r="P26" s="13"/>
      <c r="Q26" s="14"/>
    </row>
    <row r="27" spans="1:17" x14ac:dyDescent="0.35">
      <c r="A27" s="298"/>
      <c r="B27" s="59" t="s">
        <v>52</v>
      </c>
      <c r="C27" s="59"/>
      <c r="D27" s="59">
        <v>2</v>
      </c>
      <c r="E27" s="59"/>
      <c r="F27" s="60" t="s">
        <v>70</v>
      </c>
      <c r="G27" s="60"/>
      <c r="H27" s="61" t="s">
        <v>41</v>
      </c>
      <c r="I27" s="59" t="s">
        <v>61</v>
      </c>
      <c r="J27" s="62" t="s">
        <v>53</v>
      </c>
      <c r="K27" s="62">
        <v>15</v>
      </c>
      <c r="L27" s="62">
        <f>K27*10</f>
        <v>150</v>
      </c>
      <c r="M27" s="59">
        <v>45</v>
      </c>
      <c r="N27" s="60" t="s">
        <v>71</v>
      </c>
      <c r="O27" s="19" t="s">
        <v>103</v>
      </c>
      <c r="P27" s="13"/>
      <c r="Q27" s="14"/>
    </row>
    <row r="28" spans="1:17" ht="26.5" thickBot="1" x14ac:dyDescent="0.4">
      <c r="A28" s="63" t="s">
        <v>9</v>
      </c>
      <c r="B28" s="64"/>
      <c r="C28" s="64"/>
      <c r="D28" s="64"/>
      <c r="E28" s="64"/>
      <c r="F28" s="65"/>
      <c r="G28" s="65"/>
      <c r="H28" s="66"/>
      <c r="I28" s="64"/>
      <c r="J28" s="67"/>
      <c r="K28" s="68">
        <f>SUM(K5:K27)</f>
        <v>430</v>
      </c>
      <c r="L28" s="68">
        <f>SUM(L12:L27)</f>
        <v>3420</v>
      </c>
      <c r="M28" s="68">
        <f>SUM(M12:M27)</f>
        <v>1665</v>
      </c>
      <c r="N28" s="65"/>
      <c r="O28" s="69"/>
      <c r="P28" s="68"/>
      <c r="Q28" s="70"/>
    </row>
    <row r="29" spans="1:17" s="76" customFormat="1" thickBot="1" x14ac:dyDescent="0.4">
      <c r="A29" s="71" t="s">
        <v>89</v>
      </c>
      <c r="B29" s="72"/>
      <c r="C29" s="72"/>
      <c r="D29" s="72"/>
      <c r="E29" s="72"/>
      <c r="F29" s="73"/>
      <c r="G29" s="73"/>
      <c r="H29" s="72"/>
      <c r="I29" s="72"/>
      <c r="J29" s="72"/>
      <c r="K29" s="72" t="e">
        <f>K28+#REF!+#REF!</f>
        <v>#REF!</v>
      </c>
      <c r="L29" s="72" t="e">
        <f>L28+#REF!+#REF!</f>
        <v>#REF!</v>
      </c>
      <c r="M29" s="72" t="e">
        <f>M28+#REF!+#REF!</f>
        <v>#REF!</v>
      </c>
      <c r="N29" s="73"/>
      <c r="O29" s="74"/>
      <c r="P29" s="72"/>
      <c r="Q29" s="75"/>
    </row>
  </sheetData>
  <autoFilter ref="A1:V29"/>
  <mergeCells count="22">
    <mergeCell ref="A23:A27"/>
    <mergeCell ref="H19:H22"/>
    <mergeCell ref="O8:O10"/>
    <mergeCell ref="B13:B15"/>
    <mergeCell ref="D13:D15"/>
    <mergeCell ref="O13:O15"/>
    <mergeCell ref="B16:B18"/>
    <mergeCell ref="D16:D18"/>
    <mergeCell ref="O16:O18"/>
    <mergeCell ref="N8:N9"/>
    <mergeCell ref="A2:A3"/>
    <mergeCell ref="A19:A22"/>
    <mergeCell ref="B19:B22"/>
    <mergeCell ref="C19:C22"/>
    <mergeCell ref="D19:D22"/>
    <mergeCell ref="B2:B3"/>
    <mergeCell ref="D2:D3"/>
    <mergeCell ref="B8:B10"/>
    <mergeCell ref="D8:D10"/>
    <mergeCell ref="A8:A10"/>
    <mergeCell ref="A13:A15"/>
    <mergeCell ref="A16:A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Punjab Plan</vt:lpstr>
      <vt:lpstr>TPO</vt:lpstr>
      <vt:lpstr>UCPO</vt:lpstr>
      <vt:lpstr>Plan To be shared with UNICEF</vt:lpstr>
      <vt:lpstr>tEST requirment</vt:lpstr>
      <vt:lpstr>HUB wise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Naila Nizam</cp:lastModifiedBy>
  <cp:lastPrinted>2021-03-10T13:00:51Z</cp:lastPrinted>
  <dcterms:created xsi:type="dcterms:W3CDTF">2020-08-24T13:33:37Z</dcterms:created>
  <dcterms:modified xsi:type="dcterms:W3CDTF">2021-03-13T04:14:02Z</dcterms:modified>
</cp:coreProperties>
</file>